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640" windowWidth="11640" windowHeight="3570" tabRatio="848" activeTab="2"/>
  </bookViews>
  <sheets>
    <sheet name="Thong tin" sheetId="1" r:id="rId1"/>
    <sheet name="06" sheetId="2" r:id="rId2"/>
    <sheet name="07"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Fill" hidden="1">#REF!</definedName>
    <definedName name="_xlfn.COUNTIFS" hidden="1">#NAME?</definedName>
    <definedName name="_xlfn.SUMIFS" hidden="1">#NAME?</definedName>
    <definedName name="BangtinhlaichamTHA">#REF!</definedName>
    <definedName name="BAOGIATHANG">'[3]BAOGIATHANG'!$B$3:$E$119</definedName>
    <definedName name="Bust">#REF!</definedName>
    <definedName name="Continue">#REF!</definedName>
    <definedName name="CPT">#REF!</definedName>
    <definedName name="cv">'[4]gvl'!$N$17</definedName>
    <definedName name="DAODAT">'[3]DAODAT'!$A$2:$Q$88</definedName>
    <definedName name="DATDAO">#REF!</definedName>
    <definedName name="dd1x2">'[4]gvl'!$N$9</definedName>
    <definedName name="DL">#REF!</definedName>
    <definedName name="Documents_array">#REF!</definedName>
    <definedName name="Dutoan2001" localSheetId="1">'[6]Tro giup'!$A$1</definedName>
    <definedName name="Dutoan2001" localSheetId="2">'[6]Tro giup'!$A$1</definedName>
    <definedName name="Dutoan2001" localSheetId="0">'[6]Tro giup'!$A$1</definedName>
    <definedName name="Dutoan2001">'[6]Tro giup'!$A$1</definedName>
    <definedName name="f199998">#REF!</definedName>
    <definedName name="Hello">#REF!</definedName>
    <definedName name="HSoChietKhau" localSheetId="1">'[5]Th_so'!$B$6</definedName>
    <definedName name="HSoChietKhau" localSheetId="2">'[5]Th_so'!$B$6</definedName>
    <definedName name="HSoChietKhau" localSheetId="0">'[5]Th_so'!$B$6</definedName>
    <definedName name="HSoChietKhau">'[5]Th_so'!$B$6</definedName>
    <definedName name="InDoiTuong">#REF!</definedName>
    <definedName name="InGiaTri" localSheetId="1">#REF!</definedName>
    <definedName name="InGiaTri" localSheetId="2">#REF!</definedName>
    <definedName name="InGiaTri" localSheetId="0">#REF!</definedName>
    <definedName name="InGiaTri">#REF!</definedName>
    <definedName name="InPhanTich" localSheetId="1">#REF!</definedName>
    <definedName name="InPhanTich" localSheetId="2">#REF!</definedName>
    <definedName name="InPhanTich" localSheetId="0">#REF!</definedName>
    <definedName name="InPhanTich">#REF!</definedName>
    <definedName name="InTHTien" localSheetId="1">#REF!</definedName>
    <definedName name="InTHTien" localSheetId="2">#REF!</definedName>
    <definedName name="InTHTien" localSheetId="0">#REF!</definedName>
    <definedName name="InTHTien">#REF!</definedName>
    <definedName name="InTHViec" localSheetId="1">#REF!</definedName>
    <definedName name="InTHViec" localSheetId="2">#REF!</definedName>
    <definedName name="InTHViec" localSheetId="0">#REF!</definedName>
    <definedName name="InTHViec">#REF!</definedName>
    <definedName name="InViec" localSheetId="1">#REF!</definedName>
    <definedName name="InViec" localSheetId="2">#REF!</definedName>
    <definedName name="InViec" localSheetId="0">#REF!</definedName>
    <definedName name="InViec">#REF!</definedName>
    <definedName name="Ktra">#REF!</definedName>
    <definedName name="M">#REF!</definedName>
    <definedName name="MakeIt">#REF!</definedName>
    <definedName name="Morning">#REF!</definedName>
    <definedName name="Nguyennhan">'[8]Nguyen_nhan'!$B$3:$B$16</definedName>
    <definedName name="nuoc">'[4]gvl'!$N$38</definedName>
    <definedName name="Poppy">#REF!</definedName>
    <definedName name="_xlnm.Print_Area" localSheetId="1">'06'!$A$1:$S$79</definedName>
    <definedName name="_xlnm.Print_Area" localSheetId="2">'07'!$A$1:$T$80</definedName>
    <definedName name="_xlnm.Print_Titles" localSheetId="1">'06'!$6:$10</definedName>
    <definedName name="_xlnm.Print_Titles" localSheetId="2">'07'!$6:$10</definedName>
    <definedName name="Qdinh">#REF!</definedName>
    <definedName name="t">#REF!</definedName>
    <definedName name="TaxTV">10%</definedName>
    <definedName name="TaxXL">5%</definedName>
    <definedName name="TCTD">#REF!</definedName>
    <definedName name="Test5">#REF!</definedName>
    <definedName name="USD_RMB">#REF!</definedName>
    <definedName name="VAÄT_LIEÄU">"nhandongia"</definedName>
    <definedName name="VANCHUYENTHUCONG">'[3]vanchuyen TC'!$B$5:$I$30</definedName>
    <definedName name="VLBETONG" localSheetId="1">'[1]Nhap thong tin'!#REF!</definedName>
    <definedName name="VLBETONG" localSheetId="2">'[1]Nhap thong tin'!#REF!</definedName>
    <definedName name="VLBETONG" localSheetId="0">'[1]Nhap thong tin'!#REF!</definedName>
    <definedName name="VLBETONG">'[1]Gia thanh'!#REF!</definedName>
    <definedName name="vnd_USD">#REF!</definedName>
    <definedName name="xm">'[4]gvl'!$N$16</definedName>
  </definedNames>
  <calcPr fullCalcOnLoad="1"/>
</workbook>
</file>

<file path=xl/sharedStrings.xml><?xml version="1.0" encoding="utf-8"?>
<sst xmlns="http://schemas.openxmlformats.org/spreadsheetml/2006/main" count="273" uniqueCount="134">
  <si>
    <t>A</t>
  </si>
  <si>
    <t>Có điều kiện thi hành</t>
  </si>
  <si>
    <t>Tên đơn vị</t>
  </si>
  <si>
    <t>Tổng số thụ lý</t>
  </si>
  <si>
    <t>Tổng số phải thi hành</t>
  </si>
  <si>
    <t>NGƯỜI LẬP BIỂU</t>
  </si>
  <si>
    <t>I</t>
  </si>
  <si>
    <t>II</t>
  </si>
  <si>
    <t>III</t>
  </si>
  <si>
    <t>IV</t>
  </si>
  <si>
    <t>Chưa có điều kiện thi hành</t>
  </si>
  <si>
    <t>Trường hợp khác</t>
  </si>
  <si>
    <t>Đơn vị tính: 1.000 đồng</t>
  </si>
  <si>
    <t>V</t>
  </si>
  <si>
    <t>VII</t>
  </si>
  <si>
    <t>VIII</t>
  </si>
  <si>
    <t>VI</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</si>
  <si>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</si>
  <si>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</si>
  <si>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</si>
  <si>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Cục THADS tỉnh Kon Tum</t>
  </si>
  <si>
    <t>Người lập biểu</t>
  </si>
  <si>
    <t>Phạm Anh Vũ</t>
  </si>
  <si>
    <t>Người ký báo cáo</t>
  </si>
  <si>
    <t>Cao Minh Hoàng Tùng</t>
  </si>
  <si>
    <t>Chức danh người ký báo cáo</t>
  </si>
  <si>
    <t xml:space="preserve">CỤC TRƯỞNG
</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</si>
  <si>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</si>
  <si>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</si>
  <si>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</si>
  <si>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Ban hành theo TT số: 08/2015/TT-BTP</t>
  </si>
  <si>
    <t>ngày 26 tháng 6 năm 2015</t>
  </si>
  <si>
    <t>Tổng cục Thi hành án dân sự</t>
  </si>
  <si>
    <t>Đơn vị tính: Việc</t>
  </si>
  <si>
    <t>Tổng số</t>
  </si>
  <si>
    <t>Chia ra:</t>
  </si>
  <si>
    <t>Ủy thác thi hành án</t>
  </si>
  <si>
    <t>1</t>
  </si>
  <si>
    <t>Đang thi hành</t>
  </si>
  <si>
    <t>Tạm đình chỉ thi hành án</t>
  </si>
  <si>
    <t>2</t>
  </si>
  <si>
    <t>3</t>
  </si>
  <si>
    <t>4</t>
  </si>
  <si>
    <t>5</t>
  </si>
  <si>
    <t>Giảm thi hành án</t>
  </si>
  <si>
    <t>7</t>
  </si>
  <si>
    <t>Biểu số: 06/TK-THA</t>
  </si>
  <si>
    <t xml:space="preserve">   KẾT QUẢ THI HÀNH ÁN DÂN SỰ TÍNH BẰNG VIỆC </t>
  </si>
  <si>
    <t xml:space="preserve">Đơn vị  báo cáo: </t>
  </si>
  <si>
    <t xml:space="preserve">CHIA THEO CƠ QUAN THI HÀNH ÁN VÀ CHẤP HÀNH VIÊN </t>
  </si>
  <si>
    <t xml:space="preserve">Đơn vị nhận báo cáo: </t>
  </si>
  <si>
    <t>Ngày nhận báo cáo:……/….…/……………</t>
  </si>
  <si>
    <t>Cục THADS  rút lên thi hành</t>
  </si>
  <si>
    <t xml:space="preserve">
Tổng số chuyển
kỳ sau</t>
  </si>
  <si>
    <t>Tỷ lệ (xong + đình chỉ)/ Có điều kiện</t>
  </si>
  <si>
    <t xml:space="preserve">Tổng số
</t>
  </si>
  <si>
    <t>Năm trước
chuyển sang</t>
  </si>
  <si>
    <t xml:space="preserve">Mới
thụ lý
</t>
  </si>
  <si>
    <t>Tổng số có điều kiện thi hành</t>
  </si>
  <si>
    <t>Thi hành
xong</t>
  </si>
  <si>
    <t>Đình chỉ
thi hành án</t>
  </si>
  <si>
    <t>Hoãn
thi hành án</t>
  </si>
  <si>
    <t>Tạm dừng THA để GQKN</t>
  </si>
  <si>
    <t>6</t>
  </si>
  <si>
    <t>8</t>
  </si>
  <si>
    <t>Các Chi cục THADS</t>
  </si>
  <si>
    <t>Chi cục THADS TP Kon Tum</t>
  </si>
  <si>
    <t>Chi cục THADS huyện Đắk Hà</t>
  </si>
  <si>
    <t>Chi cục THADS huyện Đắk Tô</t>
  </si>
  <si>
    <t>Chi cục THADS huyện Ngọc Hồi</t>
  </si>
  <si>
    <t>Chi cục THADS huyện Đắk Glei</t>
  </si>
  <si>
    <t>Chi cục THADS huyện Sa Thầy</t>
  </si>
  <si>
    <t>Chi cục THADS huyện Kon Rẫy</t>
  </si>
  <si>
    <t>Chi cục THADS huyện Kon Plong</t>
  </si>
  <si>
    <t>IX</t>
  </si>
  <si>
    <t>Chi cục THADS huyện Tu mơ rong</t>
  </si>
  <si>
    <t>X</t>
  </si>
  <si>
    <t>Chi cục THADS huyện Ia H'Drai</t>
  </si>
  <si>
    <t>Biểu số: 07/TK-THA</t>
  </si>
  <si>
    <t xml:space="preserve">   KẾT QUẢ THI HÀNH ÁN DÂN SỰ TÍNH BẰNG TIỀN</t>
  </si>
  <si>
    <t>Đơn vị  báo cáo:</t>
  </si>
  <si>
    <t>Chưa có điều
 kiện hành</t>
  </si>
  <si>
    <t>10</t>
  </si>
  <si>
    <t>9</t>
  </si>
  <si>
    <t>Số chưa có điều kiện chuyển sổ theo dõi riêng</t>
  </si>
  <si>
    <t>04 tháng / năm 2020</t>
  </si>
  <si>
    <r>
      <rPr>
        <sz val="12"/>
        <color indexed="10"/>
        <rFont val="Times New Roman"/>
        <family val="1"/>
      </rPr>
      <t>Kon Tum</t>
    </r>
    <r>
      <rPr>
        <sz val="12"/>
        <rFont val="Times New Roman"/>
        <family val="1"/>
      </rPr>
      <t>, ngày 03 tháng 02 năm 2020</t>
    </r>
  </si>
  <si>
    <t>CAO MINH HOÀNG TÙNG</t>
  </si>
  <si>
    <t>ĐẶNG VĂN HÙNG</t>
  </si>
  <si>
    <t>TỐNG MINH LÝ</t>
  </si>
  <si>
    <t>PHẠM VĂN THUẬT</t>
  </si>
  <si>
    <t>THÁI VĂN THIỆN</t>
  </si>
  <si>
    <t>TRẦN THỊ KIỀU</t>
  </si>
  <si>
    <t>NGUYỄN QUANG TRUNG</t>
  </si>
  <si>
    <t>ĐÀO THỊ THU</t>
  </si>
  <si>
    <t>HÀ HUY HIỆN</t>
  </si>
  <si>
    <t>TRẦN THỊ THU THẢO</t>
  </si>
  <si>
    <t>CAO TIẾN ĐỒNG</t>
  </si>
  <si>
    <t>LÂM XUÂN HẬU</t>
  </si>
  <si>
    <t>HOÀNG THỊ THANH ĐỨC</t>
  </si>
  <si>
    <t>NGUYỄN THỊ THỦY</t>
  </si>
  <si>
    <t>LÊ THỊ HUYỀN</t>
  </si>
  <si>
    <t>ĐÀO MINH TUYÊN</t>
  </si>
  <si>
    <t>PHẠM THỊ HƯƠNG</t>
  </si>
  <si>
    <t>LÊ NGUYỄN THÚY HẰNG</t>
  </si>
  <si>
    <t>NÔNG VĂN CƯỜNG</t>
  </si>
  <si>
    <t>NGUYỄN THỊ CHÍNH</t>
  </si>
  <si>
    <t>BÙI VĂN TÂN</t>
  </si>
  <si>
    <t>NGUYỄN THỊ THO</t>
  </si>
  <si>
    <t>NGUYỄN THỊ LƯƠNG</t>
  </si>
  <si>
    <t>VŨ VĂN PHƯƠNG</t>
  </si>
  <si>
    <t>PHAN VĂN HÀ</t>
  </si>
  <si>
    <t>TRẦN QUỐC TUYẾN</t>
  </si>
  <si>
    <t>ĐẶNG ĐÌNH AN</t>
  </si>
  <si>
    <t>NGUYỄN THỊ THẮM</t>
  </si>
  <si>
    <t>ĐINH XUÂN KHƯƠNG</t>
  </si>
  <si>
    <t>PHAN THANH TÁM</t>
  </si>
  <si>
    <t>VŨ VĂN TẬP</t>
  </si>
  <si>
    <t>CHÂU VĂN SƠN</t>
  </si>
  <si>
    <t>TRẦN THỊ DUYỆT</t>
  </si>
  <si>
    <t>VÕ TẤN CƯỜNG</t>
  </si>
  <si>
    <t>NGUYỄN XUÂN SANG</t>
  </si>
  <si>
    <t>LÊ TRỌNG QUANG</t>
  </si>
  <si>
    <t>NGUYỄN DUY HẢI</t>
  </si>
  <si>
    <t>LƯU VĂN THỂ</t>
  </si>
  <si>
    <t>VŨ VĂN TRƯỜNG</t>
  </si>
  <si>
    <t>CAO TIẾN MAI</t>
  </si>
  <si>
    <t>NGUYỄN THỌ THANH</t>
  </si>
  <si>
    <t>MAI VĂN DIỆN</t>
  </si>
  <si>
    <t>TRẦN VĂN HƯỜNG</t>
  </si>
  <si>
    <t>BÙI VĂN VỊNH</t>
  </si>
  <si>
    <t>PHẠM VĂN TRƯỜNG</t>
  </si>
  <si>
    <t>TRẦN VĂN DŨNG</t>
  </si>
  <si>
    <t>TRỊNH QUANG HƯNG</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</si>
</sst>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mm/dd/yy"/>
    <numFmt numFmtId="174" formatCode="#,##0;[Red]#,##0"/>
    <numFmt numFmtId="175" formatCode="0;[Red]0"/>
    <numFmt numFmtId="176" formatCode="0.00;[Red]0.00"/>
    <numFmt numFmtId="177" formatCode="#,##0.00;[Red]#,##0.00"/>
    <numFmt numFmtId="178" formatCode="_(* #,##0.0_);_(* \(#,##0.0\);_(* &quot;-&quot;??_);_(@_)"/>
    <numFmt numFmtId="179" formatCode="_(* #,##0.000_);_(* \(#,##0.000\);_(* &quot;-&quot;??_);_(@_)"/>
    <numFmt numFmtId="180" formatCode="_(* #,##0.000_);_(* \(#,##0.000\);_(* &quot;-&quot;???_);_(@_)"/>
    <numFmt numFmtId="181" formatCode="_(* #,##0.00_);_(* \(#,##0.00\);_(* &quot;-&quot;???_);_(@_)"/>
    <numFmt numFmtId="182" formatCode="_(* #,##0.0_);_(* \(#,##0.0\);_(* &quot;-&quot;???_);_(@_)"/>
    <numFmt numFmtId="183" formatCode="_(* #,##0_);_(* \(#,##0\);_(* &quot;-&quot;???_);_(@_)"/>
    <numFmt numFmtId="184" formatCode="_(* #,##0.0000_);_(* \(#,##0.0000\);_(* &quot;-&quot;??_);_(@_)"/>
    <numFmt numFmtId="185" formatCode="_(* #,##0.00000_);_(* \(#,##0.00000\);_(* &quot;-&quot;??_);_(@_)"/>
    <numFmt numFmtId="186" formatCode="_(* #,##0.000000_);_(* \(#,##0.000000\);_(* &quot;-&quot;??_);_(@_)"/>
    <numFmt numFmtId="187" formatCode="_(* #,##0.0000000_);_(* \(#,##0.0000000\);_(* &quot;-&quot;??_);_(@_)"/>
    <numFmt numFmtId="188" formatCode="_(* #,##0.00000000_);_(* \(#,##0.00000000\);_(* &quot;-&quot;??_);_(@_)"/>
    <numFmt numFmtId="189" formatCode="_(* #,##0.0_);_(* \(#,##0.0\);_(* &quot;-&quot;?_);_(@_)"/>
    <numFmt numFmtId="190" formatCode="_(* #,##0_);_(* \(#,##0\);_(* &quot;-&quot;?_);_(@_)"/>
    <numFmt numFmtId="191" formatCode="_ * #,##0&quot;$&quot;_ ;_ * #,##0&quot;$&quot;_ ;_ * &quot;-&quot;&quot;$&quot;_ ;_ @_ "/>
    <numFmt numFmtId="192" formatCode="_ * #,##0_$_ ;_ * #,##0_$_ ;_ * &quot;-&quot;_$_ ;_ @_ "/>
    <numFmt numFmtId="193" formatCode="_ * #,##0.00&quot;$&quot;_ ;_ * #,##0.00&quot;$&quot;_ ;_ * &quot;-&quot;??&quot;$&quot;_ ;_ @_ "/>
    <numFmt numFmtId="194" formatCode="_ * #,##0.00_$_ ;_ * #,##0.00_$_ ;_ * &quot;-&quot;??_$_ ;_ @_ "/>
    <numFmt numFmtId="195" formatCode="&quot;\&quot;#,##0;[Red]&quot;\&quot;\-#,##0"/>
    <numFmt numFmtId="196" formatCode="&quot;\&quot;#,##0.00;[Red]&quot;\&quot;\-#,##0.00"/>
    <numFmt numFmtId="197" formatCode="\$#,##0\ ;\(\$#,##0\)"/>
    <numFmt numFmtId="198" formatCode="&quot;\&quot;#,##0;[Red]&quot;\&quot;&quot;\&quot;\-#,##0"/>
    <numFmt numFmtId="199" formatCode="&quot;\&quot;#,##0.00;[Red]&quot;\&quot;&quot;\&quot;&quot;\&quot;&quot;\&quot;&quot;\&quot;&quot;\&quot;\-#,##0.00"/>
    <numFmt numFmtId="200" formatCode="0.0000000000"/>
    <numFmt numFmtId="201" formatCode="0##,###.00"/>
    <numFmt numFmtId="202" formatCode="#,##0.0"/>
    <numFmt numFmtId="203" formatCode="[$-409]h:mm:ss\ AM/PM"/>
    <numFmt numFmtId="204" formatCode="#,##0.000"/>
    <numFmt numFmtId="205" formatCode="0.000"/>
    <numFmt numFmtId="206" formatCode="0.0"/>
    <numFmt numFmtId="207" formatCode="#.##0.000"/>
    <numFmt numFmtId="208" formatCode="#.##0.0000"/>
    <numFmt numFmtId="209" formatCode="#.##0.00000"/>
    <numFmt numFmtId="210" formatCode="#.##0.000000"/>
    <numFmt numFmtId="211" formatCode="#.##0.0"/>
    <numFmt numFmtId="212" formatCode="_(* #.##0.000_);_(* \(#.##0.000\);_(* &quot;-&quot;??_);_(@_)"/>
    <numFmt numFmtId="213" formatCode="_(* #.##0.0000_);_(* \(#.##0.0000\);_(* &quot;-&quot;??_);_(@_)"/>
    <numFmt numFmtId="214" formatCode="_(* #.##0.0_);_(* \(#.##0.0\);_(* &quot;-&quot;??_);_(@_)"/>
    <numFmt numFmtId="215" formatCode="_(* #.##0._);_(* \(#.##0.\);_(* &quot;-&quot;??_);_(@_)"/>
    <numFmt numFmtId="216" formatCode="_(* #.##._);_(* \(#.##.\);_(* &quot;-&quot;??_);_(@_ⴆ"/>
    <numFmt numFmtId="217" formatCode="_(* #.#._);_(* \(#.#.\);_(* &quot;-&quot;??_);_(@_ⴆ"/>
    <numFmt numFmtId="218" formatCode="_(* #.;_(* \(#.;_(* &quot;-&quot;??_);_(@_ⴆ"/>
    <numFmt numFmtId="219" formatCode="0.0;[Red]0.0"/>
    <numFmt numFmtId="220" formatCode="&quot;Yes&quot;;&quot;Yes&quot;;&quot;No&quot;"/>
    <numFmt numFmtId="221" formatCode="&quot;True&quot;;&quot;True&quot;;&quot;False&quot;"/>
    <numFmt numFmtId="222" formatCode="&quot;On&quot;;&quot;On&quot;;&quot;Off&quot;"/>
    <numFmt numFmtId="223" formatCode="[$€-2]\ #,##0.00_);[Red]\([$€-2]\ #,##0.00\)"/>
    <numFmt numFmtId="224" formatCode="[$-409]dddd\,\ mmmm\ dd\,\ yyyy"/>
    <numFmt numFmtId="225" formatCode="[$-409]dddd\,\ mmmm\ d\,\ yyyy"/>
  </numFmts>
  <fonts count="83">
    <font>
      <sz val="12"/>
      <name val=".vntime"/>
      <family val="0"/>
    </font>
    <font>
      <u val="single"/>
      <sz val="12"/>
      <color indexed="12"/>
      <name val=".VnTime"/>
      <family val="2"/>
    </font>
    <font>
      <u val="single"/>
      <sz val="12"/>
      <color indexed="36"/>
      <name val=".VnTime"/>
      <family val="2"/>
    </font>
    <font>
      <sz val="10"/>
      <name val="Arial"/>
      <family val="2"/>
    </font>
    <font>
      <b/>
      <sz val="18"/>
      <name val="Arial"/>
      <family val="2"/>
    </font>
    <font>
      <b/>
      <sz val="12"/>
      <name val="Arial"/>
      <family val="2"/>
    </font>
    <font>
      <sz val="12"/>
      <name val="VNtimes new roman"/>
      <family val="2"/>
    </font>
    <font>
      <sz val="14"/>
      <name val="뼻뮝"/>
      <family val="3"/>
    </font>
    <font>
      <sz val="12"/>
      <name val="뼻뮝"/>
      <family val="1"/>
    </font>
    <font>
      <sz val="12"/>
      <name val="바탕체"/>
      <family val="1"/>
    </font>
    <font>
      <sz val="10"/>
      <name val="굴림체"/>
      <family val="3"/>
    </font>
    <font>
      <sz val="12"/>
      <name val="¹UAAA¼"/>
      <family val="3"/>
    </font>
    <font>
      <sz val="10"/>
      <name val="Times New Roman"/>
      <family val="1"/>
    </font>
    <font>
      <sz val="12"/>
      <name val=".VnTime"/>
      <family val="2"/>
    </font>
    <font>
      <b/>
      <sz val="10"/>
      <name val="Times New Roman"/>
      <family val="1"/>
    </font>
    <font>
      <b/>
      <sz val="11"/>
      <name val="Times New Roman"/>
      <family val="1"/>
    </font>
    <font>
      <b/>
      <sz val="12"/>
      <name val="Times New Roman"/>
      <family val="1"/>
    </font>
    <font>
      <b/>
      <sz val="14"/>
      <name val="Times New Roman"/>
      <family val="1"/>
    </font>
    <font>
      <sz val="12"/>
      <name val="Times New Roman"/>
      <family val="1"/>
    </font>
    <font>
      <sz val="11"/>
      <name val="Times New Roman"/>
      <family val="1"/>
    </font>
    <font>
      <b/>
      <i/>
      <sz val="10"/>
      <name val="Times New Roman"/>
      <family val="1"/>
    </font>
    <font>
      <b/>
      <sz val="13"/>
      <name val="Times New Roman"/>
      <family val="1"/>
    </font>
    <font>
      <sz val="9"/>
      <name val="Times New Roman"/>
      <family val="1"/>
    </font>
    <font>
      <b/>
      <sz val="9"/>
      <name val="Times New Roman"/>
      <family val="1"/>
    </font>
    <font>
      <i/>
      <sz val="12"/>
      <name val="Times New Roman"/>
      <family val="1"/>
    </font>
    <font>
      <i/>
      <sz val="11"/>
      <name val="Times New Roman"/>
      <family val="1"/>
    </font>
    <font>
      <b/>
      <sz val="18"/>
      <color indexed="56"/>
      <name val="Cambria"/>
      <family val="2"/>
    </font>
    <font>
      <sz val="12"/>
      <color indexed="10"/>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4"/>
      <color indexed="8"/>
      <name val="Times New Roman"/>
      <family val="2"/>
    </font>
    <font>
      <sz val="14"/>
      <color indexed="10"/>
      <name val="Times New Roman"/>
      <family val="2"/>
    </font>
    <font>
      <b/>
      <sz val="12"/>
      <name val=".VnTime"/>
      <family val="2"/>
    </font>
    <font>
      <b/>
      <i/>
      <sz val="13"/>
      <name val="Times New Roman"/>
      <family val="1"/>
    </font>
    <font>
      <sz val="14"/>
      <name val="Times New Roman"/>
      <family val="1"/>
    </font>
    <font>
      <i/>
      <sz val="14"/>
      <name val="Times New Roman"/>
      <family val="1"/>
    </font>
    <font>
      <sz val="13"/>
      <name val="Times New Roman"/>
      <family val="1"/>
    </font>
    <font>
      <sz val="11"/>
      <name val=".VnTime"/>
      <family val="2"/>
    </font>
    <font>
      <b/>
      <sz val="11"/>
      <name val=".VnTime"/>
      <family val="2"/>
    </font>
    <font>
      <i/>
      <sz val="8"/>
      <name val="Times New Roman"/>
      <family val="1"/>
    </font>
    <font>
      <i/>
      <sz val="10"/>
      <name val="Times New Roman"/>
      <family val="1"/>
    </font>
    <font>
      <sz val="10"/>
      <name val="Cambria"/>
      <family val="1"/>
    </font>
    <font>
      <b/>
      <sz val="10"/>
      <name val="Cambria"/>
      <family val="1"/>
    </font>
    <font>
      <b/>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rgb="FFCCFFCC"/>
        <bgColor indexed="64"/>
      </patternFill>
    </fill>
    <fill>
      <patternFill patternType="solid">
        <fgColor rgb="FFFFCC00"/>
        <bgColor indexed="64"/>
      </patternFill>
    </fill>
    <fill>
      <patternFill patternType="solid">
        <fgColor rgb="FF99CC00"/>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thin"/>
      <top>
        <color indexed="63"/>
      </top>
      <bottom style="thin"/>
    </border>
    <border>
      <left>
        <color indexed="63"/>
      </left>
      <right>
        <color indexed="63"/>
      </right>
      <top>
        <color indexed="63"/>
      </top>
      <bottom style="thin"/>
    </border>
  </borders>
  <cellStyleXfs count="1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69"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69"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69"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69"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69"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69"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69"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69"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69" fillId="20"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69" fillId="2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69"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70"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70" fillId="2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70" fillId="27"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70"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70" fillId="3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70"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70" fillId="34"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70"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70" fillId="38"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70" fillId="40"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70" fillId="4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70" fillId="42"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71" fillId="4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11" fillId="0" borderId="0">
      <alignment/>
      <protection/>
    </xf>
    <xf numFmtId="0" fontId="11" fillId="0" borderId="0">
      <alignment/>
      <protection/>
    </xf>
    <xf numFmtId="0" fontId="72" fillId="45" borderId="1" applyNumberFormat="0" applyAlignment="0" applyProtection="0"/>
    <xf numFmtId="0" fontId="31" fillId="46" borderId="2" applyNumberFormat="0" applyAlignment="0" applyProtection="0"/>
    <xf numFmtId="0" fontId="31" fillId="46" borderId="2" applyNumberFormat="0" applyAlignment="0" applyProtection="0"/>
    <xf numFmtId="0" fontId="73" fillId="47" borderId="3" applyNumberFormat="0" applyAlignment="0" applyProtection="0"/>
    <xf numFmtId="0" fontId="32" fillId="48" borderId="4" applyNumberFormat="0" applyAlignment="0" applyProtection="0"/>
    <xf numFmtId="0" fontId="3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7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2" fontId="3" fillId="0" borderId="0" applyFont="0" applyFill="0" applyBorder="0" applyAlignment="0" applyProtection="0"/>
    <xf numFmtId="0" fontId="2" fillId="0" borderId="0" applyNumberFormat="0" applyFill="0" applyBorder="0" applyAlignment="0" applyProtection="0"/>
    <xf numFmtId="0" fontId="75" fillId="49"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4" fillId="0" borderId="0" applyNumberFormat="0" applyFill="0" applyBorder="0" applyAlignment="0" applyProtection="0"/>
    <xf numFmtId="0" fontId="35" fillId="0" borderId="5" applyNumberFormat="0" applyFill="0" applyAlignment="0" applyProtection="0"/>
    <xf numFmtId="0" fontId="35" fillId="0" borderId="5" applyNumberFormat="0" applyFill="0" applyAlignment="0" applyProtection="0"/>
    <xf numFmtId="0" fontId="5" fillId="0" borderId="0" applyNumberFormat="0" applyFill="0" applyBorder="0" applyAlignment="0" applyProtection="0"/>
    <xf numFmtId="0" fontId="36" fillId="0" borderId="6" applyNumberFormat="0" applyFill="0" applyAlignment="0" applyProtection="0"/>
    <xf numFmtId="0" fontId="36" fillId="0" borderId="6" applyNumberFormat="0" applyFill="0" applyAlignment="0" applyProtection="0"/>
    <xf numFmtId="0" fontId="76" fillId="0" borderId="7"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7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77" fillId="50" borderId="1" applyNumberFormat="0" applyAlignment="0" applyProtection="0"/>
    <xf numFmtId="0" fontId="38" fillId="13" borderId="2" applyNumberFormat="0" applyAlignment="0" applyProtection="0"/>
    <xf numFmtId="0" fontId="38" fillId="13" borderId="2" applyNumberFormat="0" applyAlignment="0" applyProtection="0"/>
    <xf numFmtId="0" fontId="78" fillId="0" borderId="9"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9" fillId="51"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201" fontId="6" fillId="0" borderId="0">
      <alignment/>
      <protection/>
    </xf>
    <xf numFmtId="0" fontId="18" fillId="0" borderId="0">
      <alignment/>
      <protection/>
    </xf>
    <xf numFmtId="0" fontId="3" fillId="0" borderId="0">
      <alignment/>
      <protection/>
    </xf>
    <xf numFmtId="0" fontId="18" fillId="0" borderId="0">
      <alignment/>
      <protection/>
    </xf>
    <xf numFmtId="0" fontId="18" fillId="0" borderId="0">
      <alignment/>
      <protection/>
    </xf>
    <xf numFmtId="0" fontId="3" fillId="0" borderId="0">
      <alignment/>
      <protection/>
    </xf>
    <xf numFmtId="0" fontId="13" fillId="0" borderId="0">
      <alignment/>
      <protection/>
    </xf>
    <xf numFmtId="0" fontId="18" fillId="0" borderId="0">
      <alignment/>
      <protection/>
    </xf>
    <xf numFmtId="0" fontId="13" fillId="53" borderId="11" applyNumberFormat="0" applyFont="0" applyAlignment="0" applyProtection="0"/>
    <xf numFmtId="0" fontId="28" fillId="54" borderId="12" applyNumberFormat="0" applyFont="0" applyAlignment="0" applyProtection="0"/>
    <xf numFmtId="0" fontId="28" fillId="54" borderId="12" applyNumberFormat="0" applyFont="0" applyAlignment="0" applyProtection="0"/>
    <xf numFmtId="0" fontId="80" fillId="45" borderId="13" applyNumberFormat="0" applyAlignment="0" applyProtection="0"/>
    <xf numFmtId="0" fontId="41" fillId="46" borderId="14" applyNumberFormat="0" applyAlignment="0" applyProtection="0"/>
    <xf numFmtId="0" fontId="41" fillId="46" borderId="14" applyNumberFormat="0" applyAlignment="0" applyProtection="0"/>
    <xf numFmtId="9" fontId="0"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 fillId="0" borderId="15" applyNumberFormat="0" applyFont="0" applyFill="0" applyAlignment="0" applyProtection="0"/>
    <xf numFmtId="0" fontId="42" fillId="0" borderId="16" applyNumberFormat="0" applyFill="0" applyAlignment="0" applyProtection="0"/>
    <xf numFmtId="0" fontId="42" fillId="0" borderId="16" applyNumberFormat="0" applyFill="0" applyAlignment="0" applyProtection="0"/>
    <xf numFmtId="0" fontId="8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0" fontId="7" fillId="0" borderId="0" applyFont="0" applyFill="0" applyBorder="0" applyAlignment="0" applyProtection="0"/>
    <xf numFmtId="38"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0" fontId="3" fillId="0" borderId="0" applyFont="0" applyFill="0" applyBorder="0" applyAlignment="0" applyProtection="0"/>
    <xf numFmtId="0" fontId="8" fillId="0" borderId="0">
      <alignment/>
      <protection/>
    </xf>
    <xf numFmtId="198" fontId="3" fillId="0" borderId="0" applyFont="0" applyFill="0" applyBorder="0" applyAlignment="0" applyProtection="0"/>
    <xf numFmtId="199" fontId="3" fillId="0" borderId="0" applyFont="0" applyFill="0" applyBorder="0" applyAlignment="0" applyProtection="0"/>
    <xf numFmtId="196" fontId="9" fillId="0" borderId="0" applyFont="0" applyFill="0" applyBorder="0" applyAlignment="0" applyProtection="0"/>
    <xf numFmtId="195" fontId="9" fillId="0" borderId="0" applyFont="0" applyFill="0" applyBorder="0" applyAlignment="0" applyProtection="0"/>
    <xf numFmtId="0" fontId="10" fillId="0" borderId="0">
      <alignment/>
      <protection/>
    </xf>
  </cellStyleXfs>
  <cellXfs count="245">
    <xf numFmtId="0" fontId="0" fillId="0" borderId="0" xfId="0" applyAlignment="1">
      <alignment/>
    </xf>
    <xf numFmtId="0" fontId="18" fillId="0" borderId="0" xfId="145">
      <alignment/>
      <protection/>
    </xf>
    <xf numFmtId="0" fontId="18" fillId="0" borderId="17" xfId="145" applyFont="1" applyBorder="1">
      <alignment/>
      <protection/>
    </xf>
    <xf numFmtId="0" fontId="18" fillId="55" borderId="17" xfId="145" applyFont="1" applyFill="1" applyBorder="1">
      <alignment/>
      <protection/>
    </xf>
    <xf numFmtId="0" fontId="27" fillId="55" borderId="17" xfId="145" applyFont="1" applyFill="1" applyBorder="1">
      <alignment/>
      <protection/>
    </xf>
    <xf numFmtId="0" fontId="27" fillId="55" borderId="17" xfId="145" applyFont="1" applyFill="1" applyBorder="1" applyAlignment="1">
      <alignment/>
      <protection/>
    </xf>
    <xf numFmtId="0" fontId="18" fillId="0" borderId="17" xfId="145" applyFont="1" applyFill="1" applyBorder="1">
      <alignment/>
      <protection/>
    </xf>
    <xf numFmtId="2" fontId="18" fillId="0" borderId="0" xfId="145" applyNumberFormat="1" applyFont="1" applyFill="1">
      <alignment/>
      <protection/>
    </xf>
    <xf numFmtId="49" fontId="18" fillId="0" borderId="0" xfId="145" applyNumberFormat="1" applyFont="1" applyFill="1">
      <alignment/>
      <protection/>
    </xf>
    <xf numFmtId="49" fontId="19" fillId="0" borderId="0" xfId="145" applyNumberFormat="1" applyFont="1" applyFill="1">
      <alignment/>
      <protection/>
    </xf>
    <xf numFmtId="49" fontId="15" fillId="0" borderId="0" xfId="145" applyNumberFormat="1" applyFont="1" applyFill="1">
      <alignment/>
      <protection/>
    </xf>
    <xf numFmtId="0" fontId="18" fillId="0" borderId="0" xfId="145" applyNumberFormat="1" applyFont="1" applyFill="1">
      <alignment/>
      <protection/>
    </xf>
    <xf numFmtId="0" fontId="46" fillId="0" borderId="0" xfId="145" applyNumberFormat="1" applyFont="1" applyFill="1">
      <alignment/>
      <protection/>
    </xf>
    <xf numFmtId="0" fontId="46" fillId="0" borderId="0" xfId="145" applyNumberFormat="1" applyFont="1" applyFill="1" applyAlignment="1">
      <alignment/>
      <protection/>
    </xf>
    <xf numFmtId="3" fontId="14" fillId="56" borderId="17" xfId="151" applyNumberFormat="1" applyFont="1" applyFill="1" applyBorder="1" applyAlignment="1" applyProtection="1">
      <alignment horizontal="center" vertical="center"/>
      <protection/>
    </xf>
    <xf numFmtId="49" fontId="18" fillId="0" borderId="0" xfId="145" applyNumberFormat="1" applyFont="1" applyFill="1" applyBorder="1">
      <alignment/>
      <protection/>
    </xf>
    <xf numFmtId="49" fontId="18" fillId="0" borderId="0" xfId="145" applyNumberFormat="1" applyFont="1" applyFill="1" applyBorder="1" applyAlignment="1">
      <alignment/>
      <protection/>
    </xf>
    <xf numFmtId="49" fontId="13" fillId="0" borderId="0" xfId="145" applyNumberFormat="1" applyFont="1" applyFill="1" applyBorder="1">
      <alignment/>
      <protection/>
    </xf>
    <xf numFmtId="49" fontId="19" fillId="0" borderId="0" xfId="145" applyNumberFormat="1" applyFont="1" applyFill="1" applyAlignment="1">
      <alignment/>
      <protection/>
    </xf>
    <xf numFmtId="49" fontId="19" fillId="0" borderId="0" xfId="145" applyNumberFormat="1" applyFont="1" applyFill="1" applyBorder="1" applyAlignment="1">
      <alignment/>
      <protection/>
    </xf>
    <xf numFmtId="49" fontId="25" fillId="0" borderId="0" xfId="145" applyNumberFormat="1" applyFont="1" applyFill="1" applyAlignment="1">
      <alignment/>
      <protection/>
    </xf>
    <xf numFmtId="49" fontId="19" fillId="0" borderId="0" xfId="145" applyNumberFormat="1" applyFont="1" applyFill="1" applyAlignment="1">
      <alignment horizontal="center"/>
      <protection/>
    </xf>
    <xf numFmtId="49" fontId="19" fillId="0" borderId="17" xfId="145" applyNumberFormat="1" applyFont="1" applyFill="1" applyBorder="1" applyAlignment="1" applyProtection="1">
      <alignment horizontal="center" vertical="center" wrapText="1"/>
      <protection/>
    </xf>
    <xf numFmtId="49" fontId="19" fillId="0" borderId="17" xfId="145" applyNumberFormat="1" applyFont="1" applyFill="1" applyBorder="1" applyAlignment="1">
      <alignment horizontal="center" vertical="center" wrapText="1"/>
      <protection/>
    </xf>
    <xf numFmtId="0" fontId="46" fillId="0" borderId="0" xfId="145" applyNumberFormat="1" applyFont="1" applyFill="1" applyBorder="1" applyAlignment="1">
      <alignment horizontal="center" wrapText="1"/>
      <protection/>
    </xf>
    <xf numFmtId="0" fontId="17" fillId="0" borderId="0" xfId="145" applyNumberFormat="1" applyFont="1" applyFill="1" applyBorder="1">
      <alignment/>
      <protection/>
    </xf>
    <xf numFmtId="0" fontId="17" fillId="0" borderId="0" xfId="145" applyNumberFormat="1" applyFont="1" applyFill="1" applyBorder="1" applyAlignment="1">
      <alignment horizontal="center" wrapText="1"/>
      <protection/>
    </xf>
    <xf numFmtId="0" fontId="46" fillId="0" borderId="0" xfId="145" applyNumberFormat="1" applyFont="1" applyFill="1" applyAlignment="1">
      <alignment wrapText="1"/>
      <protection/>
    </xf>
    <xf numFmtId="49" fontId="46" fillId="0" borderId="0" xfId="145" applyNumberFormat="1" applyFont="1" applyFill="1">
      <alignment/>
      <protection/>
    </xf>
    <xf numFmtId="49" fontId="49" fillId="0" borderId="0" xfId="145" applyNumberFormat="1" applyFont="1" applyFill="1" applyBorder="1">
      <alignment/>
      <protection/>
    </xf>
    <xf numFmtId="49" fontId="50" fillId="0" borderId="0" xfId="145" applyNumberFormat="1" applyFont="1" applyFill="1" applyBorder="1">
      <alignment/>
      <protection/>
    </xf>
    <xf numFmtId="49" fontId="18" fillId="0" borderId="0" xfId="145" applyNumberFormat="1" applyFont="1" applyFill="1" applyAlignment="1">
      <alignment/>
      <protection/>
    </xf>
    <xf numFmtId="49" fontId="18" fillId="0" borderId="0" xfId="145" applyNumberFormat="1" applyFill="1" applyBorder="1" applyAlignment="1">
      <alignment/>
      <protection/>
    </xf>
    <xf numFmtId="49" fontId="48" fillId="0" borderId="0" xfId="145" applyNumberFormat="1" applyFont="1" applyFill="1" applyAlignment="1">
      <alignment/>
      <protection/>
    </xf>
    <xf numFmtId="49" fontId="24" fillId="0" borderId="0" xfId="145" applyNumberFormat="1" applyFont="1" applyFill="1" applyAlignment="1">
      <alignment/>
      <protection/>
    </xf>
    <xf numFmtId="49" fontId="18" fillId="0" borderId="0" xfId="145" applyNumberFormat="1" applyFont="1" applyFill="1" applyAlignment="1">
      <alignment horizontal="center"/>
      <protection/>
    </xf>
    <xf numFmtId="49" fontId="16" fillId="0" borderId="0" xfId="145" applyNumberFormat="1" applyFont="1" applyFill="1">
      <alignment/>
      <protection/>
    </xf>
    <xf numFmtId="49" fontId="18" fillId="0" borderId="17" xfId="145" applyNumberFormat="1" applyFont="1" applyFill="1" applyBorder="1" applyAlignment="1">
      <alignment/>
      <protection/>
    </xf>
    <xf numFmtId="49" fontId="51" fillId="0" borderId="17" xfId="145" applyNumberFormat="1" applyFont="1" applyFill="1" applyBorder="1" applyAlignment="1" applyProtection="1">
      <alignment horizontal="center" vertical="center"/>
      <protection/>
    </xf>
    <xf numFmtId="3" fontId="14" fillId="23" borderId="17" xfId="151" applyNumberFormat="1" applyFont="1" applyFill="1" applyBorder="1" applyAlignment="1" applyProtection="1">
      <alignment horizontal="center" vertical="center"/>
      <protection/>
    </xf>
    <xf numFmtId="3" fontId="12" fillId="0" borderId="18" xfId="151" applyNumberFormat="1" applyFont="1" applyFill="1" applyBorder="1" applyAlignment="1" applyProtection="1">
      <alignment horizontal="center" vertical="center"/>
      <protection/>
    </xf>
    <xf numFmtId="3" fontId="12" fillId="0" borderId="19" xfId="151" applyNumberFormat="1" applyFont="1" applyFill="1" applyBorder="1" applyAlignment="1" applyProtection="1">
      <alignment horizontal="center" vertical="center"/>
      <protection/>
    </xf>
    <xf numFmtId="3" fontId="12" fillId="0" borderId="20" xfId="151" applyNumberFormat="1" applyFont="1" applyFill="1" applyBorder="1" applyAlignment="1" applyProtection="1">
      <alignment horizontal="center" vertical="center"/>
      <protection/>
    </xf>
    <xf numFmtId="3" fontId="14" fillId="7" borderId="17" xfId="151" applyNumberFormat="1" applyFont="1" applyFill="1" applyBorder="1" applyAlignment="1" applyProtection="1">
      <alignment horizontal="center" vertical="center"/>
      <protection/>
    </xf>
    <xf numFmtId="0" fontId="12" fillId="0" borderId="0" xfId="151" applyNumberFormat="1" applyFont="1" applyFill="1" applyBorder="1" applyAlignment="1" applyProtection="1">
      <alignment horizontal="center" vertical="center"/>
      <protection/>
    </xf>
    <xf numFmtId="49" fontId="44" fillId="0" borderId="0" xfId="145" applyNumberFormat="1" applyFont="1" applyFill="1" applyBorder="1">
      <alignment/>
      <protection/>
    </xf>
    <xf numFmtId="0" fontId="51" fillId="0" borderId="17" xfId="145" applyNumberFormat="1" applyFont="1" applyFill="1" applyBorder="1" applyAlignment="1" applyProtection="1">
      <alignment horizontal="center" vertical="center"/>
      <protection/>
    </xf>
    <xf numFmtId="3" fontId="12" fillId="0" borderId="21" xfId="151" applyNumberFormat="1" applyFont="1" applyFill="1" applyBorder="1" applyAlignment="1" applyProtection="1">
      <alignment horizontal="center" vertical="center"/>
      <protection/>
    </xf>
    <xf numFmtId="172" fontId="53" fillId="0" borderId="19" xfId="107" applyNumberFormat="1" applyFont="1" applyFill="1" applyBorder="1" applyAlignment="1">
      <alignment horizontal="right" vertical="center"/>
    </xf>
    <xf numFmtId="172" fontId="53" fillId="0" borderId="20" xfId="107" applyNumberFormat="1" applyFont="1" applyFill="1" applyBorder="1" applyAlignment="1">
      <alignment horizontal="right" vertical="center"/>
    </xf>
    <xf numFmtId="172" fontId="53" fillId="0" borderId="22" xfId="107" applyNumberFormat="1" applyFont="1" applyFill="1" applyBorder="1" applyAlignment="1">
      <alignment horizontal="right" vertical="center"/>
    </xf>
    <xf numFmtId="172" fontId="53" fillId="0" borderId="21" xfId="107" applyNumberFormat="1" applyFont="1" applyFill="1" applyBorder="1" applyAlignment="1">
      <alignment horizontal="right" vertical="center"/>
    </xf>
    <xf numFmtId="4" fontId="18" fillId="0" borderId="0" xfId="145" applyNumberFormat="1" applyFont="1" applyFill="1">
      <alignment/>
      <protection/>
    </xf>
    <xf numFmtId="49" fontId="52" fillId="0" borderId="17" xfId="145" applyNumberFormat="1" applyFont="1" applyFill="1" applyBorder="1" applyAlignment="1" applyProtection="1">
      <alignment horizontal="center" vertical="center"/>
      <protection/>
    </xf>
    <xf numFmtId="49" fontId="20" fillId="23" borderId="17" xfId="151" applyNumberFormat="1" applyFont="1" applyFill="1" applyBorder="1" applyAlignment="1">
      <alignment vertical="center" wrapText="1"/>
      <protection/>
    </xf>
    <xf numFmtId="49" fontId="14" fillId="7" borderId="17" xfId="151" applyNumberFormat="1" applyFont="1" applyFill="1" applyBorder="1" applyAlignment="1">
      <alignment vertical="center" wrapText="1"/>
      <protection/>
    </xf>
    <xf numFmtId="172" fontId="54" fillId="57" borderId="17" xfId="107" applyNumberFormat="1" applyFont="1" applyFill="1" applyBorder="1" applyAlignment="1">
      <alignment horizontal="right" vertical="center"/>
    </xf>
    <xf numFmtId="3" fontId="14" fillId="57" borderId="17" xfId="151" applyNumberFormat="1" applyFont="1" applyFill="1" applyBorder="1" applyAlignment="1" applyProtection="1">
      <alignment horizontal="center" vertical="center"/>
      <protection/>
    </xf>
    <xf numFmtId="0" fontId="17" fillId="0" borderId="0" xfId="145" applyNumberFormat="1" applyFont="1" applyFill="1" applyBorder="1" applyAlignment="1">
      <alignment horizontal="center" vertical="center"/>
      <protection/>
    </xf>
    <xf numFmtId="37" fontId="53" fillId="0" borderId="21" xfId="107" applyNumberFormat="1" applyFont="1" applyFill="1" applyBorder="1" applyAlignment="1">
      <alignment horizontal="center" vertical="center"/>
    </xf>
    <xf numFmtId="49" fontId="12" fillId="0" borderId="0" xfId="145" applyNumberFormat="1" applyFont="1" applyFill="1" applyBorder="1" applyAlignment="1" applyProtection="1">
      <alignment horizontal="center" vertical="center"/>
      <protection/>
    </xf>
    <xf numFmtId="172" fontId="53" fillId="0" borderId="0" xfId="107" applyNumberFormat="1" applyFont="1" applyFill="1" applyBorder="1" applyAlignment="1">
      <alignment horizontal="right" vertical="center"/>
    </xf>
    <xf numFmtId="37" fontId="53" fillId="0" borderId="0" xfId="107" applyNumberFormat="1" applyFont="1" applyFill="1" applyBorder="1" applyAlignment="1">
      <alignment horizontal="center" vertical="center"/>
    </xf>
    <xf numFmtId="10" fontId="12" fillId="0" borderId="0" xfId="146" applyNumberFormat="1" applyFont="1" applyFill="1" applyBorder="1" applyAlignment="1">
      <alignment horizontal="right" vertical="center"/>
      <protection/>
    </xf>
    <xf numFmtId="37" fontId="53" fillId="0" borderId="19" xfId="107" applyNumberFormat="1" applyFont="1" applyFill="1" applyBorder="1" applyAlignment="1">
      <alignment horizontal="center" vertical="center"/>
    </xf>
    <xf numFmtId="3" fontId="53" fillId="0" borderId="19" xfId="107" applyNumberFormat="1" applyFont="1" applyFill="1" applyBorder="1" applyAlignment="1">
      <alignment horizontal="center" vertical="center"/>
    </xf>
    <xf numFmtId="3" fontId="53" fillId="0" borderId="21" xfId="107" applyNumberFormat="1" applyFont="1" applyFill="1" applyBorder="1" applyAlignment="1">
      <alignment horizontal="center" vertical="center"/>
    </xf>
    <xf numFmtId="172" fontId="53" fillId="0" borderId="23" xfId="107" applyNumberFormat="1" applyFont="1" applyFill="1" applyBorder="1" applyAlignment="1">
      <alignment horizontal="right" vertical="center"/>
    </xf>
    <xf numFmtId="37" fontId="53" fillId="0" borderId="23" xfId="107" applyNumberFormat="1" applyFont="1" applyFill="1" applyBorder="1" applyAlignment="1">
      <alignment horizontal="center" vertical="center"/>
    </xf>
    <xf numFmtId="10" fontId="12" fillId="0" borderId="18" xfId="146" applyNumberFormat="1" applyFont="1" applyFill="1" applyBorder="1" applyAlignment="1">
      <alignment horizontal="right" vertical="center"/>
      <protection/>
    </xf>
    <xf numFmtId="10" fontId="12" fillId="0" borderId="19" xfId="146" applyNumberFormat="1" applyFont="1" applyFill="1" applyBorder="1" applyAlignment="1">
      <alignment horizontal="right" vertical="center"/>
      <protection/>
    </xf>
    <xf numFmtId="10" fontId="12" fillId="0" borderId="21" xfId="146" applyNumberFormat="1" applyFont="1" applyFill="1" applyBorder="1" applyAlignment="1">
      <alignment horizontal="right" vertical="center"/>
      <protection/>
    </xf>
    <xf numFmtId="10" fontId="14" fillId="23" borderId="17" xfId="146" applyNumberFormat="1" applyFont="1" applyFill="1" applyBorder="1" applyAlignment="1">
      <alignment vertical="center"/>
      <protection/>
    </xf>
    <xf numFmtId="10" fontId="14" fillId="57" borderId="17" xfId="146" applyNumberFormat="1" applyFont="1" applyFill="1" applyBorder="1" applyAlignment="1">
      <alignment horizontal="right" vertical="center"/>
      <protection/>
    </xf>
    <xf numFmtId="10" fontId="12" fillId="0" borderId="22" xfId="146" applyNumberFormat="1" applyFont="1" applyFill="1" applyBorder="1" applyAlignment="1">
      <alignment horizontal="right" vertical="center"/>
      <protection/>
    </xf>
    <xf numFmtId="49" fontId="14" fillId="23" borderId="17" xfId="145" applyNumberFormat="1" applyFont="1" applyFill="1" applyBorder="1" applyAlignment="1" applyProtection="1">
      <alignment horizontal="center" vertical="center"/>
      <protection/>
    </xf>
    <xf numFmtId="49" fontId="14" fillId="7" borderId="17" xfId="145" applyNumberFormat="1" applyFont="1" applyFill="1" applyBorder="1" applyAlignment="1" applyProtection="1">
      <alignment horizontal="center" vertical="center"/>
      <protection/>
    </xf>
    <xf numFmtId="49" fontId="14" fillId="57" borderId="17" xfId="145" applyNumberFormat="1" applyFont="1" applyFill="1" applyBorder="1" applyAlignment="1" applyProtection="1">
      <alignment horizontal="center" vertical="center"/>
      <protection/>
    </xf>
    <xf numFmtId="10" fontId="14" fillId="58" borderId="17" xfId="146" applyNumberFormat="1" applyFont="1" applyFill="1" applyBorder="1" applyAlignment="1">
      <alignment horizontal="right" vertical="center"/>
      <protection/>
    </xf>
    <xf numFmtId="10" fontId="12" fillId="0" borderId="24" xfId="146" applyNumberFormat="1" applyFont="1" applyFill="1" applyBorder="1" applyAlignment="1">
      <alignment horizontal="right" vertical="center"/>
      <protection/>
    </xf>
    <xf numFmtId="10" fontId="14" fillId="59" borderId="17" xfId="146" applyNumberFormat="1" applyFont="1" applyFill="1" applyBorder="1" applyAlignment="1">
      <alignment horizontal="right" vertical="center"/>
      <protection/>
    </xf>
    <xf numFmtId="10" fontId="14" fillId="57" borderId="17" xfId="146" applyNumberFormat="1" applyFont="1" applyFill="1" applyBorder="1" applyAlignment="1">
      <alignment vertical="center"/>
      <protection/>
    </xf>
    <xf numFmtId="49" fontId="14" fillId="57" borderId="17" xfId="151" applyNumberFormat="1" applyFont="1" applyFill="1" applyBorder="1" applyAlignment="1">
      <alignment horizontal="center" vertical="center" wrapText="1"/>
      <protection/>
    </xf>
    <xf numFmtId="3" fontId="14" fillId="0" borderId="20" xfId="151" applyNumberFormat="1" applyFont="1" applyFill="1" applyBorder="1" applyAlignment="1" applyProtection="1">
      <alignment horizontal="center" vertical="center"/>
      <protection/>
    </xf>
    <xf numFmtId="41" fontId="53" fillId="0" borderId="20" xfId="151" applyNumberFormat="1" applyFont="1" applyFill="1" applyBorder="1" applyAlignment="1">
      <alignment horizontal="right" vertical="center" wrapText="1"/>
      <protection/>
    </xf>
    <xf numFmtId="3" fontId="12" fillId="0" borderId="22" xfId="151" applyNumberFormat="1" applyFont="1" applyFill="1" applyBorder="1" applyAlignment="1" applyProtection="1">
      <alignment horizontal="center" vertical="center"/>
      <protection/>
    </xf>
    <xf numFmtId="3" fontId="53" fillId="0" borderId="21" xfId="107" applyNumberFormat="1" applyFont="1" applyFill="1" applyBorder="1" applyAlignment="1">
      <alignment horizontal="right" vertical="center"/>
    </xf>
    <xf numFmtId="49" fontId="23" fillId="23" borderId="17" xfId="145" applyNumberFormat="1" applyFont="1" applyFill="1" applyBorder="1" applyAlignment="1" applyProtection="1">
      <alignment horizontal="center" vertical="center" wrapText="1"/>
      <protection/>
    </xf>
    <xf numFmtId="49" fontId="23" fillId="7" borderId="17" xfId="151" applyNumberFormat="1" applyFont="1" applyFill="1" applyBorder="1" applyAlignment="1">
      <alignment horizontal="center" vertical="center" wrapText="1"/>
      <protection/>
    </xf>
    <xf numFmtId="49" fontId="23" fillId="7" borderId="25" xfId="151" applyNumberFormat="1" applyFont="1" applyFill="1" applyBorder="1" applyAlignment="1">
      <alignment horizontal="center" vertical="center" wrapText="1"/>
      <protection/>
    </xf>
    <xf numFmtId="3" fontId="22" fillId="0" borderId="19" xfId="145" applyNumberFormat="1" applyFont="1" applyFill="1" applyBorder="1" applyAlignment="1">
      <alignment horizontal="center" vertical="center"/>
      <protection/>
    </xf>
    <xf numFmtId="10" fontId="12" fillId="0" borderId="21" xfId="146" applyNumberFormat="1" applyFont="1" applyFill="1" applyBorder="1" applyAlignment="1">
      <alignment vertical="center"/>
      <protection/>
    </xf>
    <xf numFmtId="205" fontId="18" fillId="0" borderId="0" xfId="145" applyNumberFormat="1" applyFont="1" applyFill="1">
      <alignment/>
      <protection/>
    </xf>
    <xf numFmtId="172" fontId="54" fillId="57" borderId="17" xfId="107" applyNumberFormat="1" applyFont="1" applyFill="1" applyBorder="1" applyAlignment="1">
      <alignment horizontal="center" vertical="center" wrapText="1"/>
    </xf>
    <xf numFmtId="3" fontId="23" fillId="56" borderId="17" xfId="151" applyNumberFormat="1" applyFont="1" applyFill="1" applyBorder="1" applyAlignment="1" applyProtection="1">
      <alignment horizontal="center" vertical="center"/>
      <protection/>
    </xf>
    <xf numFmtId="10" fontId="23" fillId="59" borderId="17" xfId="146" applyNumberFormat="1" applyFont="1" applyFill="1" applyBorder="1" applyAlignment="1">
      <alignment horizontal="right" vertical="center"/>
      <protection/>
    </xf>
    <xf numFmtId="49" fontId="23" fillId="23" borderId="17" xfId="145" applyNumberFormat="1" applyFont="1" applyFill="1" applyBorder="1" applyAlignment="1" applyProtection="1">
      <alignment horizontal="center" vertical="center"/>
      <protection/>
    </xf>
    <xf numFmtId="3" fontId="23" fillId="23" borderId="17" xfId="151" applyNumberFormat="1" applyFont="1" applyFill="1" applyBorder="1" applyAlignment="1" applyProtection="1">
      <alignment horizontal="center" vertical="center"/>
      <protection/>
    </xf>
    <xf numFmtId="10" fontId="23" fillId="58" borderId="17" xfId="146" applyNumberFormat="1" applyFont="1" applyFill="1" applyBorder="1" applyAlignment="1">
      <alignment horizontal="right" vertical="center"/>
      <protection/>
    </xf>
    <xf numFmtId="49" fontId="22" fillId="0" borderId="18" xfId="145" applyNumberFormat="1" applyFont="1" applyFill="1" applyBorder="1" applyAlignment="1" applyProtection="1">
      <alignment horizontal="center" vertical="center"/>
      <protection/>
    </xf>
    <xf numFmtId="172" fontId="22" fillId="0" borderId="18" xfId="107" applyNumberFormat="1" applyFont="1" applyFill="1" applyBorder="1" applyAlignment="1">
      <alignment horizontal="center" vertical="center" wrapText="1"/>
    </xf>
    <xf numFmtId="3" fontId="22" fillId="0" borderId="18" xfId="151" applyNumberFormat="1" applyFont="1" applyFill="1" applyBorder="1" applyAlignment="1" applyProtection="1">
      <alignment horizontal="center" vertical="center"/>
      <protection/>
    </xf>
    <xf numFmtId="10" fontId="22" fillId="0" borderId="18" xfId="146" applyNumberFormat="1" applyFont="1" applyFill="1" applyBorder="1" applyAlignment="1">
      <alignment horizontal="right" vertical="center"/>
      <protection/>
    </xf>
    <xf numFmtId="3" fontId="22" fillId="0" borderId="18" xfId="145" applyNumberFormat="1" applyFont="1" applyFill="1" applyBorder="1" applyAlignment="1">
      <alignment horizontal="center" vertical="center"/>
      <protection/>
    </xf>
    <xf numFmtId="49" fontId="22" fillId="0" borderId="19" xfId="145" applyNumberFormat="1" applyFont="1" applyFill="1" applyBorder="1" applyAlignment="1" applyProtection="1">
      <alignment horizontal="center" vertical="center"/>
      <protection/>
    </xf>
    <xf numFmtId="172" fontId="22" fillId="0" borderId="19" xfId="107" applyNumberFormat="1" applyFont="1" applyFill="1" applyBorder="1" applyAlignment="1">
      <alignment horizontal="center" vertical="center" wrapText="1"/>
    </xf>
    <xf numFmtId="3" fontId="22" fillId="0" borderId="19" xfId="151" applyNumberFormat="1" applyFont="1" applyFill="1" applyBorder="1" applyAlignment="1" applyProtection="1">
      <alignment horizontal="center" vertical="center"/>
      <protection/>
    </xf>
    <xf numFmtId="10" fontId="22" fillId="0" borderId="19" xfId="146" applyNumberFormat="1" applyFont="1" applyFill="1" applyBorder="1" applyAlignment="1">
      <alignment horizontal="right" vertical="center"/>
      <protection/>
    </xf>
    <xf numFmtId="172" fontId="22" fillId="0" borderId="19" xfId="107" applyNumberFormat="1" applyFont="1" applyFill="1" applyBorder="1" applyAlignment="1">
      <alignment horizontal="center" vertical="center"/>
    </xf>
    <xf numFmtId="37" fontId="22" fillId="0" borderId="19" xfId="107" applyNumberFormat="1" applyFont="1" applyFill="1" applyBorder="1" applyAlignment="1">
      <alignment horizontal="center" vertical="center"/>
    </xf>
    <xf numFmtId="10" fontId="22" fillId="0" borderId="21" xfId="146" applyNumberFormat="1" applyFont="1" applyFill="1" applyBorder="1" applyAlignment="1">
      <alignment horizontal="right" vertical="center"/>
      <protection/>
    </xf>
    <xf numFmtId="3" fontId="22" fillId="0" borderId="25" xfId="145" applyNumberFormat="1" applyFont="1" applyFill="1" applyBorder="1" applyAlignment="1">
      <alignment horizontal="center" vertical="center"/>
      <protection/>
    </xf>
    <xf numFmtId="49" fontId="23" fillId="7" borderId="17" xfId="145" applyNumberFormat="1" applyFont="1" applyFill="1" applyBorder="1" applyAlignment="1" applyProtection="1">
      <alignment horizontal="center" vertical="center"/>
      <protection/>
    </xf>
    <xf numFmtId="3" fontId="23" fillId="7" borderId="17" xfId="151" applyNumberFormat="1" applyFont="1" applyFill="1" applyBorder="1" applyAlignment="1" applyProtection="1">
      <alignment horizontal="center" vertical="center"/>
      <protection/>
    </xf>
    <xf numFmtId="10" fontId="23" fillId="57" borderId="17" xfId="146" applyNumberFormat="1" applyFont="1" applyFill="1" applyBorder="1" applyAlignment="1">
      <alignment horizontal="right" vertical="center"/>
      <protection/>
    </xf>
    <xf numFmtId="49" fontId="22" fillId="0" borderId="20" xfId="145" applyNumberFormat="1" applyFont="1" applyFill="1" applyBorder="1" applyAlignment="1" applyProtection="1">
      <alignment horizontal="center" vertical="center"/>
      <protection/>
    </xf>
    <xf numFmtId="41" fontId="22" fillId="0" borderId="20" xfId="151" applyNumberFormat="1" applyFont="1" applyFill="1" applyBorder="1" applyAlignment="1">
      <alignment horizontal="center" vertical="center" wrapText="1"/>
      <protection/>
    </xf>
    <xf numFmtId="3" fontId="22" fillId="0" borderId="20" xfId="151" applyNumberFormat="1" applyFont="1" applyFill="1" applyBorder="1" applyAlignment="1" applyProtection="1">
      <alignment horizontal="center" vertical="center"/>
      <protection/>
    </xf>
    <xf numFmtId="10" fontId="22" fillId="0" borderId="24" xfId="146" applyNumberFormat="1" applyFont="1" applyFill="1" applyBorder="1" applyAlignment="1">
      <alignment horizontal="right" vertical="center"/>
      <protection/>
    </xf>
    <xf numFmtId="3" fontId="22" fillId="0" borderId="24" xfId="151" applyNumberFormat="1" applyFont="1" applyFill="1" applyBorder="1" applyAlignment="1" applyProtection="1">
      <alignment horizontal="center" vertical="center"/>
      <protection/>
    </xf>
    <xf numFmtId="3" fontId="22" fillId="0" borderId="21" xfId="151" applyNumberFormat="1" applyFont="1" applyFill="1" applyBorder="1" applyAlignment="1" applyProtection="1">
      <alignment horizontal="center" vertical="center"/>
      <protection/>
    </xf>
    <xf numFmtId="172" fontId="22" fillId="0" borderId="21" xfId="107" applyNumberFormat="1" applyFont="1" applyFill="1" applyBorder="1" applyAlignment="1">
      <alignment horizontal="center" vertical="center" wrapText="1"/>
    </xf>
    <xf numFmtId="37" fontId="22" fillId="0" borderId="19" xfId="107" applyNumberFormat="1" applyFont="1" applyFill="1" applyBorder="1" applyAlignment="1">
      <alignment horizontal="right" vertical="center"/>
    </xf>
    <xf numFmtId="49" fontId="23" fillId="57" borderId="17" xfId="145" applyNumberFormat="1" applyFont="1" applyFill="1" applyBorder="1" applyAlignment="1" applyProtection="1">
      <alignment horizontal="center" vertical="center" wrapText="1"/>
      <protection/>
    </xf>
    <xf numFmtId="172" fontId="23" fillId="57" borderId="17" xfId="107" applyNumberFormat="1" applyFont="1" applyFill="1" applyBorder="1" applyAlignment="1">
      <alignment horizontal="center" vertical="center" wrapText="1"/>
    </xf>
    <xf numFmtId="3" fontId="23" fillId="57" borderId="17" xfId="151" applyNumberFormat="1" applyFont="1" applyFill="1" applyBorder="1" applyAlignment="1" applyProtection="1">
      <alignment horizontal="center" vertical="center" wrapText="1"/>
      <protection/>
    </xf>
    <xf numFmtId="10" fontId="23" fillId="57" borderId="17" xfId="146" applyNumberFormat="1" applyFont="1" applyFill="1" applyBorder="1" applyAlignment="1">
      <alignment horizontal="center" vertical="center" wrapText="1"/>
      <protection/>
    </xf>
    <xf numFmtId="49" fontId="22" fillId="0" borderId="20" xfId="145" applyNumberFormat="1" applyFont="1" applyFill="1" applyBorder="1" applyAlignment="1" applyProtection="1">
      <alignment horizontal="center" vertical="center" wrapText="1"/>
      <protection/>
    </xf>
    <xf numFmtId="172" fontId="22" fillId="0" borderId="20" xfId="107" applyNumberFormat="1" applyFont="1" applyFill="1" applyBorder="1" applyAlignment="1">
      <alignment horizontal="center" vertical="center" wrapText="1"/>
    </xf>
    <xf numFmtId="3" fontId="22" fillId="0" borderId="20" xfId="151" applyNumberFormat="1" applyFont="1" applyFill="1" applyBorder="1" applyAlignment="1" applyProtection="1">
      <alignment horizontal="center" vertical="center" wrapText="1"/>
      <protection/>
    </xf>
    <xf numFmtId="49" fontId="22" fillId="0" borderId="19" xfId="145" applyNumberFormat="1" applyFont="1" applyFill="1" applyBorder="1" applyAlignment="1" applyProtection="1">
      <alignment horizontal="center" vertical="center" wrapText="1"/>
      <protection/>
    </xf>
    <xf numFmtId="172" fontId="22" fillId="0" borderId="19" xfId="107" applyNumberFormat="1" applyFont="1" applyFill="1" applyBorder="1" applyAlignment="1">
      <alignment horizontal="right" vertical="center"/>
    </xf>
    <xf numFmtId="37" fontId="22" fillId="0" borderId="24" xfId="107" applyNumberFormat="1" applyFont="1" applyFill="1" applyBorder="1" applyAlignment="1">
      <alignment horizontal="center" vertical="center"/>
    </xf>
    <xf numFmtId="10" fontId="22" fillId="0" borderId="20" xfId="146" applyNumberFormat="1" applyFont="1" applyFill="1" applyBorder="1" applyAlignment="1">
      <alignment horizontal="right" vertical="center"/>
      <protection/>
    </xf>
    <xf numFmtId="49" fontId="23" fillId="57" borderId="17" xfId="145" applyNumberFormat="1" applyFont="1" applyFill="1" applyBorder="1" applyAlignment="1" applyProtection="1">
      <alignment horizontal="center" vertical="center"/>
      <protection/>
    </xf>
    <xf numFmtId="3" fontId="23" fillId="57" borderId="17" xfId="151" applyNumberFormat="1" applyFont="1" applyFill="1" applyBorder="1" applyAlignment="1" applyProtection="1">
      <alignment horizontal="center" vertical="center"/>
      <protection/>
    </xf>
    <xf numFmtId="49" fontId="22" fillId="0" borderId="22" xfId="145" applyNumberFormat="1" applyFont="1" applyFill="1" applyBorder="1" applyAlignment="1" applyProtection="1">
      <alignment horizontal="center" vertical="center"/>
      <protection/>
    </xf>
    <xf numFmtId="172" fontId="22" fillId="0" borderId="22" xfId="107" applyNumberFormat="1" applyFont="1" applyFill="1" applyBorder="1" applyAlignment="1">
      <alignment horizontal="center" vertical="center" wrapText="1"/>
    </xf>
    <xf numFmtId="37" fontId="22" fillId="0" borderId="21" xfId="107" applyNumberFormat="1" applyFont="1" applyFill="1" applyBorder="1" applyAlignment="1">
      <alignment horizontal="center" vertical="center"/>
    </xf>
    <xf numFmtId="3" fontId="22" fillId="0" borderId="22" xfId="151" applyNumberFormat="1" applyFont="1" applyFill="1" applyBorder="1" applyAlignment="1" applyProtection="1">
      <alignment horizontal="center" vertical="center"/>
      <protection/>
    </xf>
    <xf numFmtId="49" fontId="22" fillId="0" borderId="21" xfId="145" applyNumberFormat="1" applyFont="1" applyFill="1" applyBorder="1" applyAlignment="1" applyProtection="1">
      <alignment horizontal="center" vertical="center"/>
      <protection/>
    </xf>
    <xf numFmtId="172" fontId="22" fillId="0" borderId="21" xfId="107" applyNumberFormat="1" applyFont="1" applyFill="1" applyBorder="1" applyAlignment="1">
      <alignment horizontal="center" vertical="center"/>
    </xf>
    <xf numFmtId="3" fontId="22" fillId="0" borderId="22" xfId="151" applyNumberFormat="1" applyFont="1" applyFill="1" applyBorder="1" applyAlignment="1" applyProtection="1">
      <alignment horizontal="center" vertical="center" wrapText="1"/>
      <protection/>
    </xf>
    <xf numFmtId="3" fontId="22" fillId="0" borderId="21" xfId="151" applyNumberFormat="1" applyFont="1" applyFill="1" applyBorder="1" applyAlignment="1" applyProtection="1">
      <alignment horizontal="center" vertical="center" wrapText="1"/>
      <protection/>
    </xf>
    <xf numFmtId="49" fontId="22" fillId="0" borderId="23" xfId="145" applyNumberFormat="1" applyFont="1" applyFill="1" applyBorder="1" applyAlignment="1" applyProtection="1">
      <alignment horizontal="center" vertical="center" wrapText="1"/>
      <protection/>
    </xf>
    <xf numFmtId="172" fontId="22" fillId="0" borderId="23" xfId="107" applyNumberFormat="1" applyFont="1" applyFill="1" applyBorder="1" applyAlignment="1">
      <alignment horizontal="center" vertical="center" wrapText="1"/>
    </xf>
    <xf numFmtId="37" fontId="22" fillId="0" borderId="23" xfId="107" applyNumberFormat="1" applyFont="1" applyFill="1" applyBorder="1" applyAlignment="1">
      <alignment horizontal="center" vertical="center"/>
    </xf>
    <xf numFmtId="3" fontId="22" fillId="0" borderId="23" xfId="151" applyNumberFormat="1" applyFont="1" applyFill="1" applyBorder="1" applyAlignment="1" applyProtection="1">
      <alignment horizontal="center" vertical="center"/>
      <protection/>
    </xf>
    <xf numFmtId="3" fontId="22" fillId="0" borderId="23" xfId="151" applyNumberFormat="1" applyFont="1" applyFill="1" applyBorder="1" applyAlignment="1" applyProtection="1">
      <alignment horizontal="center" vertical="center" wrapText="1"/>
      <protection/>
    </xf>
    <xf numFmtId="10" fontId="22" fillId="0" borderId="23" xfId="146" applyNumberFormat="1" applyFont="1" applyFill="1" applyBorder="1" applyAlignment="1">
      <alignment horizontal="right" vertical="center"/>
      <protection/>
    </xf>
    <xf numFmtId="49" fontId="23" fillId="7" borderId="25" xfId="145" applyNumberFormat="1" applyFont="1" applyFill="1" applyBorder="1" applyAlignment="1" applyProtection="1">
      <alignment horizontal="center" vertical="center"/>
      <protection/>
    </xf>
    <xf numFmtId="3" fontId="23" fillId="7" borderId="25" xfId="151" applyNumberFormat="1" applyFont="1" applyFill="1" applyBorder="1" applyAlignment="1" applyProtection="1">
      <alignment horizontal="center" vertical="center"/>
      <protection/>
    </xf>
    <xf numFmtId="10" fontId="23" fillId="57" borderId="25" xfId="146" applyNumberFormat="1" applyFont="1" applyFill="1" applyBorder="1" applyAlignment="1">
      <alignment horizontal="right" vertical="center"/>
      <protection/>
    </xf>
    <xf numFmtId="37" fontId="23" fillId="57" borderId="17" xfId="107" applyNumberFormat="1" applyFont="1" applyFill="1" applyBorder="1" applyAlignment="1">
      <alignment horizontal="center" vertical="center" wrapText="1"/>
    </xf>
    <xf numFmtId="37" fontId="22" fillId="0" borderId="21" xfId="107" applyNumberFormat="1" applyFont="1" applyFill="1" applyBorder="1" applyAlignment="1">
      <alignment horizontal="center" vertical="center" wrapText="1"/>
    </xf>
    <xf numFmtId="10" fontId="22" fillId="0" borderId="22" xfId="146" applyNumberFormat="1" applyFont="1" applyFill="1" applyBorder="1" applyAlignment="1">
      <alignment horizontal="center" vertical="center"/>
      <protection/>
    </xf>
    <xf numFmtId="172" fontId="22" fillId="0" borderId="25" xfId="107" applyNumberFormat="1" applyFont="1" applyFill="1" applyBorder="1" applyAlignment="1">
      <alignment horizontal="center" vertical="center" wrapText="1"/>
    </xf>
    <xf numFmtId="37" fontId="22" fillId="0" borderId="25" xfId="107" applyNumberFormat="1" applyFont="1" applyFill="1" applyBorder="1" applyAlignment="1">
      <alignment horizontal="center" vertical="center"/>
    </xf>
    <xf numFmtId="49" fontId="22" fillId="0" borderId="21" xfId="145" applyNumberFormat="1" applyFont="1" applyFill="1" applyBorder="1" applyAlignment="1" applyProtection="1">
      <alignment horizontal="center" vertical="center" wrapText="1"/>
      <protection/>
    </xf>
    <xf numFmtId="0" fontId="22" fillId="0" borderId="22" xfId="145" applyNumberFormat="1" applyFont="1" applyFill="1" applyBorder="1" applyAlignment="1" applyProtection="1">
      <alignment horizontal="center" vertical="center" wrapText="1"/>
      <protection/>
    </xf>
    <xf numFmtId="0" fontId="12" fillId="0" borderId="22" xfId="145" applyNumberFormat="1" applyFont="1" applyFill="1" applyBorder="1" applyAlignment="1" applyProtection="1">
      <alignment horizontal="center" vertical="center"/>
      <protection/>
    </xf>
    <xf numFmtId="0" fontId="12" fillId="0" borderId="22" xfId="151" applyNumberFormat="1" applyFont="1" applyFill="1" applyBorder="1" applyAlignment="1" applyProtection="1">
      <alignment horizontal="center" vertical="center"/>
      <protection/>
    </xf>
    <xf numFmtId="0" fontId="53" fillId="0" borderId="22" xfId="107" applyNumberFormat="1" applyFont="1" applyFill="1" applyBorder="1" applyAlignment="1">
      <alignment horizontal="right" vertical="center"/>
    </xf>
    <xf numFmtId="0" fontId="12" fillId="0" borderId="18" xfId="145" applyNumberFormat="1" applyFont="1" applyFill="1" applyBorder="1" applyAlignment="1" applyProtection="1">
      <alignment horizontal="center" vertical="center"/>
      <protection/>
    </xf>
    <xf numFmtId="0" fontId="12" fillId="0" borderId="21" xfId="145" applyNumberFormat="1" applyFont="1" applyFill="1" applyBorder="1" applyAlignment="1" applyProtection="1">
      <alignment horizontal="center" vertical="center"/>
      <protection/>
    </xf>
    <xf numFmtId="0" fontId="12" fillId="0" borderId="19" xfId="145" applyNumberFormat="1" applyFont="1" applyFill="1" applyBorder="1" applyAlignment="1" applyProtection="1">
      <alignment horizontal="center" vertical="center"/>
      <protection/>
    </xf>
    <xf numFmtId="0" fontId="12" fillId="0" borderId="21" xfId="151" applyNumberFormat="1" applyFont="1" applyFill="1" applyBorder="1" applyAlignment="1" applyProtection="1">
      <alignment horizontal="center" vertical="center"/>
      <protection/>
    </xf>
    <xf numFmtId="0" fontId="12" fillId="0" borderId="22" xfId="151" applyNumberFormat="1" applyFont="1" applyFill="1" applyBorder="1" applyAlignment="1">
      <alignment horizontal="right" vertical="center" wrapText="1"/>
      <protection/>
    </xf>
    <xf numFmtId="0" fontId="53" fillId="0" borderId="22" xfId="107" applyNumberFormat="1" applyFont="1" applyFill="1" applyBorder="1" applyAlignment="1">
      <alignment horizontal="right" vertical="center" wrapText="1"/>
    </xf>
    <xf numFmtId="0" fontId="53" fillId="0" borderId="21" xfId="107" applyNumberFormat="1" applyFont="1" applyFill="1" applyBorder="1" applyAlignment="1">
      <alignment horizontal="right" vertical="center" wrapText="1"/>
    </xf>
    <xf numFmtId="41" fontId="22" fillId="0" borderId="21" xfId="151" applyNumberFormat="1" applyFont="1" applyFill="1" applyBorder="1" applyAlignment="1">
      <alignment horizontal="center" vertical="center" wrapText="1"/>
      <protection/>
    </xf>
    <xf numFmtId="0" fontId="22" fillId="0" borderId="22" xfId="107" applyNumberFormat="1" applyFont="1" applyFill="1" applyBorder="1" applyAlignment="1">
      <alignment horizontal="center" vertical="center" wrapText="1"/>
    </xf>
    <xf numFmtId="0" fontId="22" fillId="0" borderId="22" xfId="145" applyNumberFormat="1" applyFont="1" applyFill="1" applyBorder="1" applyAlignment="1" applyProtection="1">
      <alignment horizontal="center" vertical="center"/>
      <protection/>
    </xf>
    <xf numFmtId="0" fontId="22" fillId="0" borderId="22" xfId="151" applyNumberFormat="1" applyFont="1" applyFill="1" applyBorder="1" applyAlignment="1">
      <alignment horizontal="center" vertical="center" wrapText="1"/>
      <protection/>
    </xf>
    <xf numFmtId="49" fontId="22" fillId="0" borderId="25" xfId="145" applyNumberFormat="1" applyFont="1" applyFill="1" applyBorder="1" applyAlignment="1" applyProtection="1">
      <alignment horizontal="center" vertical="center"/>
      <protection/>
    </xf>
    <xf numFmtId="10" fontId="22" fillId="0" borderId="25" xfId="146" applyNumberFormat="1" applyFont="1" applyFill="1" applyBorder="1" applyAlignment="1">
      <alignment horizontal="center" vertical="center"/>
      <protection/>
    </xf>
    <xf numFmtId="3" fontId="22" fillId="0" borderId="22" xfId="107" applyNumberFormat="1" applyFont="1" applyFill="1" applyBorder="1" applyAlignment="1">
      <alignment horizontal="center" vertical="center" wrapText="1"/>
    </xf>
    <xf numFmtId="10" fontId="12" fillId="0" borderId="25" xfId="146" applyNumberFormat="1" applyFont="1" applyFill="1" applyBorder="1" applyAlignment="1">
      <alignment horizontal="right" vertical="center"/>
      <protection/>
    </xf>
    <xf numFmtId="49" fontId="55" fillId="23" borderId="17" xfId="151" applyNumberFormat="1" applyFont="1" applyFill="1" applyBorder="1" applyAlignment="1">
      <alignment horizontal="center" vertical="center" wrapText="1"/>
      <protection/>
    </xf>
    <xf numFmtId="0" fontId="25" fillId="0" borderId="17" xfId="145" applyNumberFormat="1" applyFont="1" applyFill="1" applyBorder="1" applyAlignment="1">
      <alignment horizontal="center" vertical="center"/>
      <protection/>
    </xf>
    <xf numFmtId="3" fontId="14" fillId="59" borderId="17" xfId="151" applyNumberFormat="1" applyFont="1" applyFill="1" applyBorder="1" applyAlignment="1" applyProtection="1">
      <alignment horizontal="center" vertical="center"/>
      <protection/>
    </xf>
    <xf numFmtId="3" fontId="14" fillId="58" borderId="17" xfId="151" applyNumberFormat="1" applyFont="1" applyFill="1" applyBorder="1" applyAlignment="1" applyProtection="1">
      <alignment horizontal="center" vertical="center"/>
      <protection/>
    </xf>
    <xf numFmtId="3" fontId="14" fillId="58" borderId="17" xfId="145" applyNumberFormat="1" applyFont="1" applyFill="1" applyBorder="1" applyAlignment="1">
      <alignment horizontal="center" vertical="center"/>
      <protection/>
    </xf>
    <xf numFmtId="3" fontId="15" fillId="59" borderId="17" xfId="145" applyNumberFormat="1" applyFont="1" applyFill="1" applyBorder="1" applyAlignment="1">
      <alignment horizontal="center" vertical="center"/>
      <protection/>
    </xf>
    <xf numFmtId="0" fontId="14" fillId="58" borderId="17" xfId="145" applyNumberFormat="1" applyFont="1" applyFill="1" applyBorder="1" applyAlignment="1">
      <alignment horizontal="center" vertical="center"/>
      <protection/>
    </xf>
    <xf numFmtId="3" fontId="14" fillId="57" borderId="17" xfId="145" applyNumberFormat="1" applyFont="1" applyFill="1" applyBorder="1" applyAlignment="1">
      <alignment horizontal="center" vertical="center"/>
      <protection/>
    </xf>
    <xf numFmtId="0" fontId="19" fillId="0" borderId="19" xfId="145" applyNumberFormat="1" applyFont="1" applyFill="1" applyBorder="1" applyAlignment="1">
      <alignment horizontal="center" vertical="center"/>
      <protection/>
    </xf>
    <xf numFmtId="3" fontId="19" fillId="0" borderId="18" xfId="145" applyNumberFormat="1" applyFont="1" applyFill="1" applyBorder="1" applyAlignment="1">
      <alignment horizontal="center" vertical="center"/>
      <protection/>
    </xf>
    <xf numFmtId="3" fontId="19" fillId="0" borderId="19" xfId="145" applyNumberFormat="1" applyFont="1" applyFill="1" applyBorder="1" applyAlignment="1">
      <alignment horizontal="center" vertical="center"/>
      <protection/>
    </xf>
    <xf numFmtId="3" fontId="19" fillId="0" borderId="25" xfId="145" applyNumberFormat="1" applyFont="1" applyFill="1" applyBorder="1" applyAlignment="1">
      <alignment horizontal="center" vertical="center"/>
      <protection/>
    </xf>
    <xf numFmtId="3" fontId="12" fillId="0" borderId="18" xfId="145" applyNumberFormat="1" applyFont="1" applyFill="1" applyBorder="1" applyAlignment="1">
      <alignment horizontal="center" vertical="center"/>
      <protection/>
    </xf>
    <xf numFmtId="3" fontId="12" fillId="0" borderId="19" xfId="145" applyNumberFormat="1" applyFont="1" applyFill="1" applyBorder="1" applyAlignment="1">
      <alignment horizontal="center" vertical="center"/>
      <protection/>
    </xf>
    <xf numFmtId="3" fontId="22" fillId="0" borderId="22" xfId="145" applyNumberFormat="1" applyFont="1" applyFill="1" applyBorder="1" applyAlignment="1">
      <alignment horizontal="center" vertical="center"/>
      <protection/>
    </xf>
    <xf numFmtId="3" fontId="12" fillId="0" borderId="22" xfId="145" applyNumberFormat="1" applyFont="1" applyFill="1" applyBorder="1" applyAlignment="1">
      <alignment horizontal="center" vertical="center"/>
      <protection/>
    </xf>
    <xf numFmtId="3" fontId="12" fillId="0" borderId="25" xfId="145" applyNumberFormat="1" applyFont="1" applyFill="1" applyBorder="1" applyAlignment="1">
      <alignment horizontal="center" vertical="center"/>
      <protection/>
    </xf>
    <xf numFmtId="3" fontId="22" fillId="0" borderId="20" xfId="145" applyNumberFormat="1" applyFont="1" applyFill="1" applyBorder="1" applyAlignment="1">
      <alignment horizontal="center" vertical="center"/>
      <protection/>
    </xf>
    <xf numFmtId="0" fontId="12" fillId="0" borderId="22" xfId="145" applyNumberFormat="1" applyFont="1" applyFill="1" applyBorder="1" applyAlignment="1">
      <alignment horizontal="center" vertical="center"/>
      <protection/>
    </xf>
    <xf numFmtId="3" fontId="12" fillId="0" borderId="20" xfId="145" applyNumberFormat="1" applyFont="1" applyFill="1" applyBorder="1" applyAlignment="1">
      <alignment horizontal="center" vertical="center"/>
      <protection/>
    </xf>
    <xf numFmtId="3" fontId="12" fillId="0" borderId="21" xfId="145" applyNumberFormat="1" applyFont="1" applyFill="1" applyBorder="1" applyAlignment="1">
      <alignment horizontal="center" vertical="center"/>
      <protection/>
    </xf>
    <xf numFmtId="0" fontId="12" fillId="0" borderId="21" xfId="145" applyNumberFormat="1" applyFont="1" applyFill="1" applyBorder="1" applyAlignment="1">
      <alignment horizontal="center" vertical="center"/>
      <protection/>
    </xf>
    <xf numFmtId="3" fontId="12" fillId="0" borderId="23" xfId="145" applyNumberFormat="1" applyFont="1" applyFill="1" applyBorder="1" applyAlignment="1">
      <alignment horizontal="center" vertical="center"/>
      <protection/>
    </xf>
    <xf numFmtId="3" fontId="23" fillId="58" borderId="17" xfId="151" applyNumberFormat="1" applyFont="1" applyFill="1" applyBorder="1" applyAlignment="1" applyProtection="1">
      <alignment horizontal="center" vertical="center"/>
      <protection/>
    </xf>
    <xf numFmtId="3" fontId="23" fillId="58" borderId="17" xfId="145" applyNumberFormat="1" applyFont="1" applyFill="1" applyBorder="1" applyAlignment="1">
      <alignment horizontal="center" vertical="center"/>
      <protection/>
    </xf>
    <xf numFmtId="3" fontId="23" fillId="59" borderId="17" xfId="145" applyNumberFormat="1" applyFont="1" applyFill="1" applyBorder="1" applyAlignment="1">
      <alignment horizontal="center" vertical="center"/>
      <protection/>
    </xf>
    <xf numFmtId="3" fontId="23" fillId="57" borderId="17" xfId="145" applyNumberFormat="1" applyFont="1" applyFill="1" applyBorder="1" applyAlignment="1">
      <alignment horizontal="center" vertical="center"/>
      <protection/>
    </xf>
    <xf numFmtId="3" fontId="22" fillId="0" borderId="21" xfId="145" applyNumberFormat="1" applyFont="1" applyFill="1" applyBorder="1" applyAlignment="1">
      <alignment horizontal="center" vertical="center"/>
      <protection/>
    </xf>
    <xf numFmtId="49" fontId="14" fillId="23" borderId="17" xfId="145" applyNumberFormat="1" applyFont="1" applyFill="1" applyBorder="1" applyAlignment="1" applyProtection="1">
      <alignment vertical="center" wrapText="1"/>
      <protection/>
    </xf>
    <xf numFmtId="0" fontId="12" fillId="0" borderId="20" xfId="145" applyNumberFormat="1" applyFont="1" applyFill="1" applyBorder="1" applyAlignment="1" applyProtection="1">
      <alignment horizontal="center" vertical="center"/>
      <protection/>
    </xf>
    <xf numFmtId="0" fontId="12" fillId="0" borderId="23" xfId="145" applyNumberFormat="1" applyFont="1" applyFill="1" applyBorder="1" applyAlignment="1" applyProtection="1">
      <alignment horizontal="center" vertical="center"/>
      <protection/>
    </xf>
    <xf numFmtId="0" fontId="19" fillId="0" borderId="18" xfId="145" applyNumberFormat="1" applyFont="1" applyFill="1" applyBorder="1" applyAlignment="1">
      <alignment horizontal="center" vertical="center"/>
      <protection/>
    </xf>
    <xf numFmtId="0" fontId="19" fillId="0" borderId="25" xfId="145" applyNumberFormat="1" applyFont="1" applyFill="1" applyBorder="1" applyAlignment="1">
      <alignment horizontal="center" vertical="center"/>
      <protection/>
    </xf>
    <xf numFmtId="0" fontId="12" fillId="0" borderId="19" xfId="145" applyNumberFormat="1" applyFont="1" applyFill="1" applyBorder="1" applyAlignment="1">
      <alignment horizontal="center" vertical="center"/>
      <protection/>
    </xf>
    <xf numFmtId="0" fontId="12" fillId="0" borderId="20" xfId="145" applyNumberFormat="1" applyFont="1" applyFill="1" applyBorder="1" applyAlignment="1">
      <alignment horizontal="center" vertical="center"/>
      <protection/>
    </xf>
    <xf numFmtId="0" fontId="18" fillId="60" borderId="26" xfId="145" applyFill="1" applyBorder="1" applyAlignment="1">
      <alignment horizontal="center" vertical="center" wrapText="1"/>
      <protection/>
    </xf>
    <xf numFmtId="0" fontId="18" fillId="0" borderId="0" xfId="145" applyAlignment="1" quotePrefix="1">
      <alignment horizontal="center" vertical="center" wrapText="1"/>
      <protection/>
    </xf>
    <xf numFmtId="0" fontId="18" fillId="0" borderId="0" xfId="145" applyAlignment="1" quotePrefix="1">
      <alignment horizontal="center"/>
      <protection/>
    </xf>
    <xf numFmtId="0" fontId="17" fillId="0" borderId="0" xfId="145" applyNumberFormat="1" applyFont="1" applyFill="1" applyAlignment="1">
      <alignment horizontal="center"/>
      <protection/>
    </xf>
    <xf numFmtId="49" fontId="20" fillId="0" borderId="17" xfId="145" applyNumberFormat="1" applyFont="1" applyFill="1" applyBorder="1" applyAlignment="1" applyProtection="1">
      <alignment horizontal="center" vertical="center" wrapText="1"/>
      <protection/>
    </xf>
    <xf numFmtId="49" fontId="14" fillId="56" borderId="17" xfId="145" applyNumberFormat="1" applyFont="1" applyFill="1" applyBorder="1" applyAlignment="1" applyProtection="1">
      <alignment horizontal="center" vertical="center" wrapText="1"/>
      <protection/>
    </xf>
    <xf numFmtId="0" fontId="47" fillId="0" borderId="0" xfId="145" applyNumberFormat="1" applyFont="1" applyFill="1" applyBorder="1" applyAlignment="1">
      <alignment horizontal="center" wrapText="1"/>
      <protection/>
    </xf>
    <xf numFmtId="49" fontId="15" fillId="0" borderId="17" xfId="145" applyNumberFormat="1" applyFont="1" applyFill="1" applyBorder="1" applyAlignment="1" applyProtection="1">
      <alignment horizontal="center" vertical="center" wrapText="1"/>
      <protection/>
    </xf>
    <xf numFmtId="49" fontId="19" fillId="0" borderId="17" xfId="145" applyNumberFormat="1" applyFont="1" applyFill="1" applyBorder="1" applyAlignment="1" applyProtection="1">
      <alignment horizontal="center" vertical="center" wrapText="1"/>
      <protection/>
    </xf>
    <xf numFmtId="49" fontId="19" fillId="0" borderId="0" xfId="145" applyNumberFormat="1" applyFont="1" applyFill="1" applyAlignment="1">
      <alignment horizontal="left"/>
      <protection/>
    </xf>
    <xf numFmtId="49" fontId="21" fillId="0" borderId="0" xfId="145" applyNumberFormat="1" applyFont="1" applyFill="1" applyAlignment="1">
      <alignment horizontal="center" wrapText="1"/>
      <protection/>
    </xf>
    <xf numFmtId="49" fontId="15" fillId="0" borderId="17" xfId="145" applyNumberFormat="1" applyFont="1" applyFill="1" applyBorder="1" applyAlignment="1">
      <alignment horizontal="center" vertical="center" wrapText="1"/>
      <protection/>
    </xf>
    <xf numFmtId="1" fontId="15" fillId="0" borderId="17" xfId="145" applyNumberFormat="1" applyFont="1" applyFill="1" applyBorder="1" applyAlignment="1">
      <alignment horizontal="center" vertical="center"/>
      <protection/>
    </xf>
    <xf numFmtId="49" fontId="25" fillId="0" borderId="0" xfId="145" applyNumberFormat="1" applyFont="1" applyFill="1" applyBorder="1" applyAlignment="1">
      <alignment horizontal="right"/>
      <protection/>
    </xf>
    <xf numFmtId="49" fontId="15" fillId="0" borderId="18" xfId="145" applyNumberFormat="1" applyFont="1" applyFill="1" applyBorder="1" applyAlignment="1">
      <alignment horizontal="center" vertical="center" wrapText="1"/>
      <protection/>
    </xf>
    <xf numFmtId="49" fontId="15" fillId="0" borderId="20" xfId="145" applyNumberFormat="1" applyFont="1" applyFill="1" applyBorder="1" applyAlignment="1">
      <alignment horizontal="center" vertical="center" wrapText="1"/>
      <protection/>
    </xf>
    <xf numFmtId="49" fontId="15" fillId="0" borderId="25" xfId="145" applyNumberFormat="1" applyFont="1" applyFill="1" applyBorder="1" applyAlignment="1">
      <alignment horizontal="center" vertical="center" wrapText="1"/>
      <protection/>
    </xf>
    <xf numFmtId="0" fontId="47" fillId="0" borderId="0" xfId="145" applyNumberFormat="1" applyFont="1" applyFill="1" applyBorder="1" applyAlignment="1">
      <alignment horizontal="center" vertical="center"/>
      <protection/>
    </xf>
    <xf numFmtId="0" fontId="17" fillId="0" borderId="0" xfId="145" applyNumberFormat="1" applyFont="1" applyFill="1" applyBorder="1" applyAlignment="1">
      <alignment horizontal="center" wrapText="1"/>
      <protection/>
    </xf>
    <xf numFmtId="0" fontId="17" fillId="0" borderId="0" xfId="145" applyNumberFormat="1" applyFont="1" applyFill="1" applyBorder="1" applyAlignment="1">
      <alignment horizontal="center" vertical="center"/>
      <protection/>
    </xf>
    <xf numFmtId="49" fontId="21" fillId="0" borderId="0" xfId="145" applyNumberFormat="1" applyFont="1" applyFill="1" applyAlignment="1">
      <alignment horizontal="center"/>
      <protection/>
    </xf>
    <xf numFmtId="0" fontId="45" fillId="0" borderId="0" xfId="145" applyNumberFormat="1" applyFont="1" applyFill="1" applyAlignment="1">
      <alignment horizontal="center"/>
      <protection/>
    </xf>
    <xf numFmtId="0" fontId="15" fillId="0" borderId="17" xfId="145" applyNumberFormat="1" applyFont="1" applyFill="1" applyBorder="1" applyAlignment="1">
      <alignment horizontal="center" vertical="center" wrapText="1"/>
      <protection/>
    </xf>
    <xf numFmtId="0" fontId="15" fillId="0" borderId="0" xfId="145" applyNumberFormat="1" applyFont="1" applyFill="1" applyBorder="1" applyAlignment="1">
      <alignment horizontal="right" wrapText="1"/>
      <protection/>
    </xf>
    <xf numFmtId="49" fontId="15" fillId="0" borderId="0" xfId="145" applyNumberFormat="1" applyFont="1" applyFill="1" applyBorder="1" applyAlignment="1">
      <alignment horizontal="right" wrapText="1"/>
      <protection/>
    </xf>
    <xf numFmtId="49" fontId="23" fillId="56" borderId="17" xfId="145" applyNumberFormat="1" applyFont="1" applyFill="1" applyBorder="1" applyAlignment="1" applyProtection="1">
      <alignment horizontal="center" vertical="center" wrapText="1"/>
      <protection/>
    </xf>
    <xf numFmtId="49" fontId="17" fillId="0" borderId="0" xfId="145" applyNumberFormat="1" applyFont="1" applyFill="1" applyAlignment="1">
      <alignment horizontal="center"/>
      <protection/>
    </xf>
    <xf numFmtId="49" fontId="17" fillId="0" borderId="0" xfId="145" applyNumberFormat="1" applyFont="1" applyFill="1" applyBorder="1" applyAlignment="1">
      <alignment horizontal="center"/>
      <protection/>
    </xf>
    <xf numFmtId="49" fontId="18" fillId="0" borderId="0" xfId="145" applyNumberFormat="1" applyFont="1" applyFill="1" applyAlignment="1">
      <alignment horizontal="left"/>
      <protection/>
    </xf>
    <xf numFmtId="0" fontId="16" fillId="0" borderId="0" xfId="145" applyNumberFormat="1" applyFont="1" applyFill="1" applyBorder="1" applyAlignment="1">
      <alignment horizontal="right" wrapText="1"/>
      <protection/>
    </xf>
    <xf numFmtId="49" fontId="16" fillId="0" borderId="0" xfId="145" applyNumberFormat="1" applyFont="1" applyFill="1" applyBorder="1" applyAlignment="1">
      <alignment horizontal="right" wrapText="1"/>
      <protection/>
    </xf>
    <xf numFmtId="49" fontId="24" fillId="0" borderId="0" xfId="145" applyNumberFormat="1" applyFont="1" applyFill="1" applyBorder="1" applyAlignment="1">
      <alignment horizontal="center"/>
      <protection/>
    </xf>
  </cellXfs>
  <cellStyles count="16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eE­ [0]_INQUIRY ¿μ¾÷AßAø " xfId="87"/>
    <cellStyle name="AeE­_INQUIRY ¿µ¾÷AßAø " xfId="88"/>
    <cellStyle name="AÞ¸¶ [0]_INQUIRY ¿?¾÷AßAø " xfId="89"/>
    <cellStyle name="AÞ¸¶_INQUIRY ¿?¾÷AßAø " xfId="90"/>
    <cellStyle name="Bad" xfId="91"/>
    <cellStyle name="Bad 2" xfId="92"/>
    <cellStyle name="Bad 3" xfId="93"/>
    <cellStyle name="C?AØ_¿?¾÷CoE² " xfId="94"/>
    <cellStyle name="C￥AØ_¿μ¾÷CoE² " xfId="95"/>
    <cellStyle name="Calculation" xfId="96"/>
    <cellStyle name="Calculation 2" xfId="97"/>
    <cellStyle name="Calculation 3" xfId="98"/>
    <cellStyle name="Check Cell" xfId="99"/>
    <cellStyle name="Check Cell 2" xfId="100"/>
    <cellStyle name="Check Cell 3" xfId="101"/>
    <cellStyle name="Comma" xfId="102"/>
    <cellStyle name="Comma [0]" xfId="103"/>
    <cellStyle name="Comma 2" xfId="104"/>
    <cellStyle name="Comma 2 2" xfId="105"/>
    <cellStyle name="Comma 3" xfId="106"/>
    <cellStyle name="Comma 4" xfId="107"/>
    <cellStyle name="Comma 5" xfId="108"/>
    <cellStyle name="Comma0" xfId="109"/>
    <cellStyle name="Currency" xfId="110"/>
    <cellStyle name="Currency [0]" xfId="111"/>
    <cellStyle name="Currency0" xfId="112"/>
    <cellStyle name="Date" xfId="113"/>
    <cellStyle name="Explanatory Text" xfId="114"/>
    <cellStyle name="Explanatory Text 2" xfId="115"/>
    <cellStyle name="Explanatory Text 3" xfId="116"/>
    <cellStyle name="Fixed" xfId="117"/>
    <cellStyle name="Followed Hyperlink" xfId="118"/>
    <cellStyle name="Good" xfId="119"/>
    <cellStyle name="Good 2" xfId="120"/>
    <cellStyle name="Good 3" xfId="121"/>
    <cellStyle name="Heading 1" xfId="122"/>
    <cellStyle name="Heading 1 2" xfId="123"/>
    <cellStyle name="Heading 1 3" xfId="124"/>
    <cellStyle name="Heading 2" xfId="125"/>
    <cellStyle name="Heading 2 2" xfId="126"/>
    <cellStyle name="Heading 2 3" xfId="127"/>
    <cellStyle name="Heading 3" xfId="128"/>
    <cellStyle name="Heading 3 2" xfId="129"/>
    <cellStyle name="Heading 3 3" xfId="130"/>
    <cellStyle name="Heading 4" xfId="131"/>
    <cellStyle name="Heading 4 2" xfId="132"/>
    <cellStyle name="Heading 4 3" xfId="133"/>
    <cellStyle name="Hyperlink" xfId="134"/>
    <cellStyle name="Input" xfId="135"/>
    <cellStyle name="Input 2" xfId="136"/>
    <cellStyle name="Input 3" xfId="137"/>
    <cellStyle name="Linked Cell" xfId="138"/>
    <cellStyle name="Linked Cell 2" xfId="139"/>
    <cellStyle name="Linked Cell 3" xfId="140"/>
    <cellStyle name="Neutral" xfId="141"/>
    <cellStyle name="Neutral 2" xfId="142"/>
    <cellStyle name="Neutral 3" xfId="143"/>
    <cellStyle name="Normal - Style1" xfId="144"/>
    <cellStyle name="Normal 2" xfId="145"/>
    <cellStyle name="Normal 2 2" xfId="146"/>
    <cellStyle name="Normal 3" xfId="147"/>
    <cellStyle name="Normal 4" xfId="148"/>
    <cellStyle name="Normal 5" xfId="149"/>
    <cellStyle name="Normal 6" xfId="150"/>
    <cellStyle name="Normal_1. (Goc) THONG KE TT01 Toàn tỉnh Hoa Binh 6 tháng 2013" xfId="151"/>
    <cellStyle name="Note" xfId="152"/>
    <cellStyle name="Note 2" xfId="153"/>
    <cellStyle name="Note 3" xfId="154"/>
    <cellStyle name="Output" xfId="155"/>
    <cellStyle name="Output 2" xfId="156"/>
    <cellStyle name="Output 3" xfId="157"/>
    <cellStyle name="Percent" xfId="158"/>
    <cellStyle name="Percent 2" xfId="159"/>
    <cellStyle name="Percent 2 2" xfId="160"/>
    <cellStyle name="Percent 3" xfId="161"/>
    <cellStyle name="Title" xfId="162"/>
    <cellStyle name="Title 2" xfId="163"/>
    <cellStyle name="Title 3" xfId="164"/>
    <cellStyle name="Total" xfId="165"/>
    <cellStyle name="Total 2" xfId="166"/>
    <cellStyle name="Total 3" xfId="167"/>
    <cellStyle name="Warning Text" xfId="168"/>
    <cellStyle name="Warning Text 2" xfId="169"/>
    <cellStyle name="Warning Text 3" xfId="170"/>
    <cellStyle name="똿뗦먛귟 [0.00]_PRODUCT DETAIL Q1" xfId="171"/>
    <cellStyle name="똿뗦먛귟_PRODUCT DETAIL Q1" xfId="172"/>
    <cellStyle name="믅됞 [0.00]_PRODUCT DETAIL Q1" xfId="173"/>
    <cellStyle name="믅됞_PRODUCT DETAIL Q1" xfId="174"/>
    <cellStyle name="백분율_HOBONG" xfId="175"/>
    <cellStyle name="뷭?_BOOKSHIP" xfId="176"/>
    <cellStyle name="콤마 [0]_1202" xfId="177"/>
    <cellStyle name="콤마_1202" xfId="178"/>
    <cellStyle name="통화 [0]_1202" xfId="179"/>
    <cellStyle name="통화_1202" xfId="180"/>
    <cellStyle name="표준_(정보부문)월별인원계획" xfId="1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6574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26574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1428750"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1428750"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phuongpc\thu%20muc%20dung%20chung\Dutoan-Vi\THOAI\Daotao\Hien-truong-dao-tao-d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ephuongpc\thu%20muc%20dung%20chung\qto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ephuongpc\thu%20muc%20dung%20chung\Dutoan-Vi\Chau\CHAU1\DMUC99\DDAY\TKKT\Dd22\Dkh-dl\quangph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ephuongpc\thu%20muc%20dung%20chung\DO-HUONG\GT-BO\TKTC10-8\phong%20nen\DT-THL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K-THA%202015\DUTOAN%20MOI\Dong\DA%20Dieu%20hoa\Du%20an\Bang%20tinh%20Dieu%20ho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K-THA%202015\An\yenth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20KQTHADS\2.NAM%202016\6.THANG%2003-2016(T06-2016)\BAO%20CAO%20GUI%20TONG%20CUC\19%20bieu%20mau%20theo%20tt%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thanh"/>
      <sheetName val="phanxa"/>
      <sheetName val="thinghiem"/>
      <sheetName val=" phandien 1"/>
      <sheetName val="chuoi cach dien"/>
      <sheetName val="Bia"/>
      <sheetName val="Vat tu"/>
      <sheetName val="Tong hop"/>
      <sheetName val="VL-NC-MTC"/>
      <sheetName val="Chi tiet"/>
      <sheetName val="DCQ"/>
      <sheetName val="Sheet5"/>
      <sheetName val="Tinh Van khuon"/>
      <sheetName val="Tinh Dat dao"/>
      <sheetName val="v.chuyenthucong"/>
      <sheetName val="VATLIEU"/>
      <sheetName val="vattu  BT"/>
      <sheetName val="BUVATLIEU"/>
      <sheetName val="cong trinh tam"/>
      <sheetName val="dgduongdai"/>
      <sheetName val="vanchuyen"/>
      <sheetName val="DENBU"/>
      <sheetName val="Sheet4"/>
      <sheetName val="Sheet2"/>
      <sheetName val="Sheet6"/>
      <sheetName val="Sheet3"/>
      <sheetName val="XL4Poppy"/>
      <sheetName val="Phan tich vat tu"/>
      <sheetName val="00000000"/>
      <sheetName val="Nhap thong tin"/>
      <sheetName val="In Viec"/>
      <sheetName val="In P.tich"/>
      <sheetName val="In Gia tri"/>
      <sheetName val="TH Viec"/>
      <sheetName val="TH Tien"/>
      <sheetName val="In D.tuong"/>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vc-n (2)"/>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OGIATHANG"/>
      <sheetName val="vanchuyen TC"/>
      <sheetName val="DAODAT"/>
      <sheetName val="so lieu"/>
      <sheetName val="cong trinh tam"/>
      <sheetName val="TONGVONCONGTRINH"/>
      <sheetName val="Sheet11"/>
      <sheetName val="th_kinhphi XD"/>
      <sheetName val="haapdirieng"/>
      <sheetName val="tuyen re t2"/>
      <sheetName val="trung ha ap"/>
      <sheetName val="trung ap"/>
      <sheetName val="chitietmong"/>
      <sheetName val="DUTRUVATLIEU"/>
      <sheetName val="phanxa"/>
      <sheetName val="phandien"/>
      <sheetName val="gia thanh 1m3 be tong "/>
      <sheetName val="vatlieu"/>
      <sheetName val="giaden HTXL"/>
      <sheetName val="bu vat lieu"/>
      <sheetName val="dgduongdai"/>
      <sheetName val="vanchuyen"/>
      <sheetName val="Sheet1"/>
      <sheetName val="khaosat"/>
      <sheetName val="THOP THI NGHIEM"/>
      <sheetName val="THI NGHIEM"/>
      <sheetName val="vankhuon"/>
      <sheetName val="THIET KE"/>
      <sheetName val="th_ke_khao_sat"/>
      <sheetName val="den bu"/>
      <sheetName val="vanchuyentram"/>
      <sheetName val="THIETBI"/>
      <sheetName val="TH LAPDAT"/>
      <sheetName val="LD TR 100 3pha"/>
      <sheetName val="LD TR50 3pha"/>
      <sheetName val="LD TRAM 50 2pha"/>
      <sheetName val="LD TRAM25"/>
      <sheetName val="LD TRAM 31,5"/>
      <sheetName val="Sheet4"/>
    </sheetNames>
    <sheetDataSet>
      <sheetData sheetId="0">
        <row r="3">
          <cell r="B3" t="str">
            <v>maõ hieäu</v>
          </cell>
          <cell r="C3" t="str">
            <v>GIAÙ ÑAÕ COÙ THUEÁ</v>
          </cell>
          <cell r="D3" t="str">
            <v>VAÄT LIEÄU</v>
          </cell>
          <cell r="E3" t="str">
            <v>VAÄT LIEÄU CHÍNH</v>
          </cell>
        </row>
        <row r="4">
          <cell r="D4" t="str">
            <v>CHÖA THUEÁ</v>
          </cell>
        </row>
        <row r="5">
          <cell r="B5" t="str">
            <v>LT10,5A</v>
          </cell>
          <cell r="D5">
            <v>1000000</v>
          </cell>
        </row>
        <row r="6">
          <cell r="B6" t="str">
            <v>LT10,5B</v>
          </cell>
          <cell r="D6">
            <v>1200000</v>
          </cell>
        </row>
        <row r="7">
          <cell r="B7" t="str">
            <v>LT10,5C</v>
          </cell>
          <cell r="D7">
            <v>1200000</v>
          </cell>
        </row>
        <row r="8">
          <cell r="B8" t="str">
            <v>LT12A</v>
          </cell>
          <cell r="D8">
            <v>1500000</v>
          </cell>
        </row>
        <row r="9">
          <cell r="B9" t="str">
            <v>LT12B</v>
          </cell>
          <cell r="D9">
            <v>1636364</v>
          </cell>
        </row>
        <row r="10">
          <cell r="B10" t="str">
            <v>LT12C</v>
          </cell>
          <cell r="D10">
            <v>1636364</v>
          </cell>
        </row>
        <row r="11">
          <cell r="B11" t="str">
            <v>LT14A</v>
          </cell>
          <cell r="D11">
            <v>2363636</v>
          </cell>
        </row>
        <row r="12">
          <cell r="B12" t="str">
            <v>LT14B</v>
          </cell>
          <cell r="D12">
            <v>2454545</v>
          </cell>
        </row>
        <row r="13">
          <cell r="B13" t="str">
            <v>LT14C</v>
          </cell>
          <cell r="D13">
            <v>2454545</v>
          </cell>
        </row>
        <row r="14">
          <cell r="B14" t="str">
            <v>LT20B</v>
          </cell>
          <cell r="D14">
            <v>6590000</v>
          </cell>
          <cell r="E14" t="str">
            <v>( Giaù Qui Nhôn )</v>
          </cell>
        </row>
        <row r="15">
          <cell r="B15" t="str">
            <v>LT20C</v>
          </cell>
          <cell r="D15">
            <v>6590000</v>
          </cell>
          <cell r="E15" t="str">
            <v>( Giaù Qui Nhôn )</v>
          </cell>
        </row>
        <row r="16">
          <cell r="B16" t="str">
            <v>LT20D</v>
          </cell>
          <cell r="D16">
            <v>6590000</v>
          </cell>
          <cell r="E16" t="str">
            <v>( Giaù Qui Nhôn )</v>
          </cell>
        </row>
        <row r="17">
          <cell r="B17" t="str">
            <v>LT8,4A</v>
          </cell>
          <cell r="D17">
            <v>763636</v>
          </cell>
        </row>
        <row r="18">
          <cell r="B18" t="str">
            <v>LT8,4B</v>
          </cell>
          <cell r="D18">
            <v>790909</v>
          </cell>
        </row>
        <row r="19">
          <cell r="B19" t="str">
            <v>LT8,4C</v>
          </cell>
          <cell r="D19">
            <v>790909</v>
          </cell>
        </row>
        <row r="21">
          <cell r="B21" t="str">
            <v>3 - 25A</v>
          </cell>
          <cell r="D21">
            <v>14623000</v>
          </cell>
        </row>
        <row r="22">
          <cell r="B22" t="str">
            <v>3 -50A</v>
          </cell>
          <cell r="D22">
            <v>19750000</v>
          </cell>
        </row>
        <row r="23">
          <cell r="B23" t="str">
            <v>3 -75A</v>
          </cell>
          <cell r="D23">
            <v>22494000</v>
          </cell>
        </row>
        <row r="24">
          <cell r="B24" t="str">
            <v>3 -100A</v>
          </cell>
          <cell r="D24">
            <v>25237000</v>
          </cell>
        </row>
        <row r="25">
          <cell r="B25" t="str">
            <v>3 -160A</v>
          </cell>
          <cell r="D25">
            <v>30175000</v>
          </cell>
        </row>
        <row r="26">
          <cell r="B26" t="str">
            <v>3 -180A</v>
          </cell>
          <cell r="D26">
            <v>31820000</v>
          </cell>
        </row>
        <row r="27">
          <cell r="B27" t="str">
            <v>3 -250A</v>
          </cell>
          <cell r="D27">
            <v>37855000</v>
          </cell>
        </row>
        <row r="29">
          <cell r="B29" t="str">
            <v>1 -15A</v>
          </cell>
          <cell r="D29">
            <v>6810000</v>
          </cell>
        </row>
        <row r="30">
          <cell r="B30" t="str">
            <v>1 -25A</v>
          </cell>
          <cell r="D30">
            <v>8640000</v>
          </cell>
        </row>
        <row r="31">
          <cell r="B31" t="str">
            <v>1 -37,5A</v>
          </cell>
          <cell r="D31">
            <v>10820000</v>
          </cell>
        </row>
        <row r="32">
          <cell r="B32" t="str">
            <v>1 -50A</v>
          </cell>
          <cell r="D32">
            <v>12830000</v>
          </cell>
        </row>
        <row r="33">
          <cell r="B33" t="str">
            <v>1 -75A</v>
          </cell>
          <cell r="D33">
            <v>16910000</v>
          </cell>
        </row>
        <row r="34">
          <cell r="B34" t="str">
            <v>1 -100A</v>
          </cell>
          <cell r="D34">
            <v>20012000</v>
          </cell>
        </row>
        <row r="35">
          <cell r="B35" t="str">
            <v>DCL 22kV-400A</v>
          </cell>
          <cell r="E35">
            <v>107800000</v>
          </cell>
        </row>
        <row r="36">
          <cell r="B36" t="str">
            <v>FCO - 27KV 100A</v>
          </cell>
          <cell r="D36">
            <v>910000</v>
          </cell>
          <cell r="E36">
            <v>2730000</v>
          </cell>
        </row>
        <row r="37">
          <cell r="B37" t="str">
            <v>LA-15KV</v>
          </cell>
          <cell r="D37">
            <v>700000</v>
          </cell>
          <cell r="E37">
            <v>2100000</v>
          </cell>
        </row>
        <row r="38">
          <cell r="B38" t="str">
            <v>LA-22KV</v>
          </cell>
          <cell r="D38">
            <v>770000</v>
          </cell>
          <cell r="E38">
            <v>2310000</v>
          </cell>
        </row>
        <row r="39">
          <cell r="B39" t="str">
            <v>SÑ-0,4</v>
          </cell>
          <cell r="C39">
            <v>2700</v>
          </cell>
          <cell r="E39">
            <v>2571.428571428571</v>
          </cell>
        </row>
        <row r="40">
          <cell r="B40" t="str">
            <v>SÑ-22</v>
          </cell>
          <cell r="C40">
            <v>60000</v>
          </cell>
          <cell r="E40">
            <v>60000</v>
          </cell>
        </row>
        <row r="41">
          <cell r="B41" t="str">
            <v>TI 380V 250/5A ID-WT</v>
          </cell>
          <cell r="C41">
            <v>101000</v>
          </cell>
          <cell r="D41">
            <v>96190.47619047618</v>
          </cell>
        </row>
        <row r="42">
          <cell r="B42" t="str">
            <v>CV-35</v>
          </cell>
          <cell r="C42">
            <v>14300</v>
          </cell>
          <cell r="E42">
            <v>13619.047619047618</v>
          </cell>
        </row>
        <row r="43">
          <cell r="B43" t="str">
            <v>CV-50</v>
          </cell>
          <cell r="C43">
            <v>19500</v>
          </cell>
          <cell r="E43">
            <v>18571.42857142857</v>
          </cell>
        </row>
        <row r="44">
          <cell r="B44" t="str">
            <v>CV-70</v>
          </cell>
          <cell r="C44">
            <v>27700</v>
          </cell>
          <cell r="E44">
            <v>26380.95238095238</v>
          </cell>
        </row>
        <row r="45">
          <cell r="B45" t="str">
            <v>M</v>
          </cell>
          <cell r="C45">
            <v>37700</v>
          </cell>
          <cell r="E45">
            <v>35904.7619047619</v>
          </cell>
        </row>
        <row r="46">
          <cell r="B46" t="str">
            <v>CN-35-4</v>
          </cell>
          <cell r="C46" t="str">
            <v> Chuoâæ neoù caùch ñieän CN-35 4 baùt</v>
          </cell>
          <cell r="E46">
            <v>392000</v>
          </cell>
        </row>
        <row r="47">
          <cell r="B47" t="str">
            <v>CN-22-3</v>
          </cell>
          <cell r="C47" t="str">
            <v> Chuoâæ neoù caùch ñieän CN-22 3 baùt</v>
          </cell>
          <cell r="E47">
            <v>312000</v>
          </cell>
        </row>
        <row r="48">
          <cell r="B48" t="str">
            <v>CN-22-2</v>
          </cell>
          <cell r="C48" t="str">
            <v> Chuoâæ neoù caùch ñieän CN-22 2 baùt</v>
          </cell>
          <cell r="E48">
            <v>232000</v>
          </cell>
        </row>
        <row r="49">
          <cell r="B49" t="str">
            <v>AC35</v>
          </cell>
          <cell r="C49" t="str">
            <v>AC35/8</v>
          </cell>
          <cell r="E49">
            <v>24800</v>
          </cell>
        </row>
        <row r="50">
          <cell r="B50" t="str">
            <v>AC50</v>
          </cell>
          <cell r="C50" t="str">
            <v>AC50/8</v>
          </cell>
          <cell r="E50">
            <v>24800</v>
          </cell>
        </row>
        <row r="51">
          <cell r="B51" t="str">
            <v>AC70</v>
          </cell>
          <cell r="C51" t="str">
            <v>AC70/11</v>
          </cell>
          <cell r="E51">
            <v>24700</v>
          </cell>
        </row>
        <row r="52">
          <cell r="B52" t="str">
            <v>AC95</v>
          </cell>
          <cell r="C52" t="str">
            <v>AC95/16</v>
          </cell>
          <cell r="E52">
            <v>24500</v>
          </cell>
        </row>
        <row r="53">
          <cell r="B53" t="str">
            <v>AC120</v>
          </cell>
          <cell r="C53" t="str">
            <v>AC120/19</v>
          </cell>
          <cell r="E53">
            <v>25500</v>
          </cell>
        </row>
        <row r="54">
          <cell r="B54" t="str">
            <v>A</v>
          </cell>
        </row>
        <row r="55">
          <cell r="B55" t="str">
            <v>AV-120</v>
          </cell>
          <cell r="E55">
            <v>12320</v>
          </cell>
        </row>
        <row r="56">
          <cell r="B56" t="str">
            <v>AV-35</v>
          </cell>
          <cell r="E56">
            <v>5600</v>
          </cell>
        </row>
        <row r="57">
          <cell r="B57" t="str">
            <v>AV-50</v>
          </cell>
          <cell r="E57">
            <v>5600</v>
          </cell>
        </row>
        <row r="58">
          <cell r="B58" t="str">
            <v>AV-70</v>
          </cell>
          <cell r="E58">
            <v>7420</v>
          </cell>
        </row>
        <row r="59">
          <cell r="B59" t="str">
            <v>AV-95</v>
          </cell>
          <cell r="E59">
            <v>9800</v>
          </cell>
        </row>
        <row r="60">
          <cell r="B60" t="str">
            <v> Daây theùp buoäc  f 1 </v>
          </cell>
          <cell r="D60">
            <v>6364000</v>
          </cell>
          <cell r="E60">
            <v>6364</v>
          </cell>
        </row>
        <row r="61">
          <cell r="B61" t="str">
            <v> Theùp troøn  f  10 CI</v>
          </cell>
          <cell r="D61">
            <v>4015000</v>
          </cell>
          <cell r="E61">
            <v>4015</v>
          </cell>
        </row>
        <row r="62">
          <cell r="B62" t="str">
            <v> Theùp troøn  f  10 CII</v>
          </cell>
          <cell r="D62">
            <v>4184000</v>
          </cell>
          <cell r="E62">
            <v>4184</v>
          </cell>
        </row>
        <row r="63">
          <cell r="B63" t="str">
            <v> Theùp troøn  f  12 CI</v>
          </cell>
          <cell r="D63">
            <v>3971000</v>
          </cell>
          <cell r="E63">
            <v>3971</v>
          </cell>
        </row>
        <row r="64">
          <cell r="B64" t="str">
            <v> Theùp troøn  f  12 CII</v>
          </cell>
          <cell r="D64">
            <v>4184000</v>
          </cell>
          <cell r="E64">
            <v>4184</v>
          </cell>
        </row>
        <row r="65">
          <cell r="B65" t="str">
            <v> Theùp troøn  f  14 CII</v>
          </cell>
          <cell r="D65">
            <v>4184000</v>
          </cell>
          <cell r="E65">
            <v>4184</v>
          </cell>
        </row>
        <row r="66">
          <cell r="B66" t="str">
            <v> Theùp troøn  f  8 CI</v>
          </cell>
          <cell r="D66">
            <v>4015000</v>
          </cell>
          <cell r="E66">
            <v>4015</v>
          </cell>
        </row>
        <row r="67">
          <cell r="B67" t="str">
            <v>Caùt vaøng </v>
          </cell>
          <cell r="D67">
            <v>59817.5</v>
          </cell>
        </row>
        <row r="68">
          <cell r="B68" t="str">
            <v>Goã cofa</v>
          </cell>
          <cell r="D68">
            <v>2139000</v>
          </cell>
        </row>
        <row r="69">
          <cell r="B69" t="str">
            <v>Goã vaùn caàu coâng taùc</v>
          </cell>
          <cell r="D69">
            <v>2139000</v>
          </cell>
        </row>
        <row r="70">
          <cell r="B70" t="str">
            <v>Ñaù daêm 0,5 x 1</v>
          </cell>
          <cell r="D70">
            <v>65000</v>
          </cell>
        </row>
        <row r="71">
          <cell r="B71" t="str">
            <v>Ñaù daêm 1x2</v>
          </cell>
          <cell r="D71">
            <v>81800</v>
          </cell>
        </row>
        <row r="72">
          <cell r="B72" t="str">
            <v>Ñaù daêm 2x4</v>
          </cell>
          <cell r="D72">
            <v>70000</v>
          </cell>
        </row>
        <row r="73">
          <cell r="B73" t="str">
            <v>Ñaù daêm 4x6</v>
          </cell>
          <cell r="D73">
            <v>62400</v>
          </cell>
        </row>
        <row r="74">
          <cell r="B74" t="str">
            <v>Ñinh caùc loaïi</v>
          </cell>
          <cell r="D74">
            <v>6000000</v>
          </cell>
        </row>
        <row r="75">
          <cell r="B75" t="str">
            <v>Que haøn</v>
          </cell>
          <cell r="D75">
            <v>6800000</v>
          </cell>
        </row>
        <row r="76">
          <cell r="B76" t="str">
            <v>Theùp 50x5</v>
          </cell>
          <cell r="D76">
            <v>4359000</v>
          </cell>
          <cell r="E76">
            <v>4359</v>
          </cell>
        </row>
        <row r="77">
          <cell r="B77" t="str">
            <v>Theùp L65x6</v>
          </cell>
          <cell r="D77">
            <v>4359000</v>
          </cell>
          <cell r="E77">
            <v>4359</v>
          </cell>
        </row>
        <row r="78">
          <cell r="B78" t="str">
            <v>Theùp troøn   f  6  CI</v>
          </cell>
          <cell r="D78">
            <v>4476000</v>
          </cell>
          <cell r="E78">
            <v>4476</v>
          </cell>
        </row>
        <row r="79">
          <cell r="B79" t="str">
            <v>Tre caây</v>
          </cell>
        </row>
        <row r="80">
          <cell r="B80" t="str">
            <v>Xi maêng PC30</v>
          </cell>
          <cell r="D80">
            <v>813630</v>
          </cell>
        </row>
        <row r="81">
          <cell r="B81" t="str">
            <v>Tuû 3-37,5kVA</v>
          </cell>
          <cell r="D81">
            <v>28677600</v>
          </cell>
        </row>
        <row r="82">
          <cell r="B82" t="str">
            <v>Tuû 3-50kVA</v>
          </cell>
          <cell r="D82">
            <v>28677600</v>
          </cell>
        </row>
        <row r="83">
          <cell r="B83" t="str">
            <v>Tuû 3-75kVA</v>
          </cell>
          <cell r="D83">
            <v>29744400</v>
          </cell>
        </row>
        <row r="84">
          <cell r="B84" t="str">
            <v>Tuû 3-100kVA</v>
          </cell>
          <cell r="D84">
            <v>29744400</v>
          </cell>
        </row>
        <row r="85">
          <cell r="B85" t="str">
            <v>Tuû 3-125kVA</v>
          </cell>
          <cell r="D85">
            <v>34633200</v>
          </cell>
        </row>
        <row r="86">
          <cell r="B86" t="str">
            <v>Tuû 3-160kVA</v>
          </cell>
          <cell r="D86">
            <v>34633200</v>
          </cell>
        </row>
        <row r="87">
          <cell r="B87" t="str">
            <v>Tuû 3-250kVA</v>
          </cell>
          <cell r="D87">
            <v>42907200</v>
          </cell>
        </row>
        <row r="88">
          <cell r="B88" t="str">
            <v>Tuû 1-10kVA</v>
          </cell>
          <cell r="D88">
            <v>15000000</v>
          </cell>
        </row>
        <row r="89">
          <cell r="B89" t="str">
            <v>Tuû 1-15kVA</v>
          </cell>
          <cell r="D89">
            <v>15000000</v>
          </cell>
        </row>
        <row r="90">
          <cell r="B90" t="str">
            <v>Tuû 1-20kVA</v>
          </cell>
          <cell r="D90">
            <v>18000000</v>
          </cell>
        </row>
        <row r="91">
          <cell r="B91" t="str">
            <v>Tuû 1-25kVA</v>
          </cell>
          <cell r="D91">
            <v>20000000</v>
          </cell>
        </row>
        <row r="92">
          <cell r="B92" t="str">
            <v>Tuû 1-31,5kVA</v>
          </cell>
          <cell r="D92">
            <v>25000000</v>
          </cell>
        </row>
        <row r="93">
          <cell r="B93" t="str">
            <v>Tuû 1-40kVA</v>
          </cell>
          <cell r="D93">
            <v>25000000</v>
          </cell>
        </row>
        <row r="94">
          <cell r="B94" t="str">
            <v>Tuû 1-50kVA</v>
          </cell>
          <cell r="D94">
            <v>28000000</v>
          </cell>
        </row>
      </sheetData>
      <sheetData sheetId="1">
        <row r="5">
          <cell r="F5" t="str">
            <v>CÖÏ LY</v>
          </cell>
          <cell r="G5" t="str">
            <v>ÑÔN GIAÙ ( Ñoàng )</v>
          </cell>
          <cell r="I5" t="str">
            <v>THAØNH</v>
          </cell>
        </row>
        <row r="6">
          <cell r="B6" t="str">
            <v>SOÁ HIEÄU </v>
          </cell>
          <cell r="D6" t="str">
            <v>TEÂN VAÄT LIEÄU</v>
          </cell>
          <cell r="E6" t="str">
            <v>ÑÔN </v>
          </cell>
          <cell r="F6" t="str">
            <v>V/CH</v>
          </cell>
          <cell r="G6" t="str">
            <v>CÖÏ LY</v>
          </cell>
          <cell r="I6" t="str">
            <v>TIEÀN</v>
          </cell>
        </row>
        <row r="7">
          <cell r="B7" t="str">
            <v>VAÄN </v>
          </cell>
          <cell r="C7" t="str">
            <v>BOÁC </v>
          </cell>
          <cell r="D7" t="str">
            <v>PHUÏ KIEÄN VAÄN CHUYEÅN</v>
          </cell>
          <cell r="E7" t="str">
            <v>VÒ</v>
          </cell>
          <cell r="F7" t="str">
            <v>(km)</v>
          </cell>
          <cell r="G7" t="str">
            <v>65 m</v>
          </cell>
          <cell r="H7" t="str">
            <v>BOÁC DÔÕ</v>
          </cell>
          <cell r="I7" t="str">
            <v>(ñoàng)</v>
          </cell>
        </row>
        <row r="8">
          <cell r="B8" t="str">
            <v>CHUYEÅN</v>
          </cell>
          <cell r="C8" t="str">
            <v>DÔÕ</v>
          </cell>
        </row>
        <row r="9">
          <cell r="B9" t="str">
            <v>02.1231</v>
          </cell>
          <cell r="C9" t="str">
            <v>02.1103</v>
          </cell>
          <cell r="D9" t="str">
            <v>Caùt vaøng</v>
          </cell>
          <cell r="E9" t="str">
            <v>m3</v>
          </cell>
          <cell r="F9">
            <v>0.065</v>
          </cell>
          <cell r="G9">
            <v>67251</v>
          </cell>
          <cell r="H9">
            <v>2207</v>
          </cell>
          <cell r="I9">
            <v>6578.3150000000005</v>
          </cell>
        </row>
        <row r="10">
          <cell r="B10" t="str">
            <v>02.1221</v>
          </cell>
          <cell r="C10" t="str">
            <v>02.1102</v>
          </cell>
          <cell r="D10" t="str">
            <v>Caùt ñen </v>
          </cell>
          <cell r="E10" t="str">
            <v>m3</v>
          </cell>
          <cell r="F10">
            <v>0.065</v>
          </cell>
          <cell r="G10">
            <v>64749</v>
          </cell>
          <cell r="H10">
            <v>2060</v>
          </cell>
          <cell r="I10">
            <v>6268.685</v>
          </cell>
        </row>
        <row r="11">
          <cell r="B11" t="str">
            <v>02.1241</v>
          </cell>
          <cell r="C11" t="str">
            <v>02.1104</v>
          </cell>
          <cell r="D11" t="str">
            <v>Ñaù daêm caùc loïai</v>
          </cell>
          <cell r="E11" t="str">
            <v>m3</v>
          </cell>
          <cell r="F11">
            <v>0.065</v>
          </cell>
          <cell r="G11">
            <v>70635</v>
          </cell>
          <cell r="H11">
            <v>3090</v>
          </cell>
          <cell r="I11">
            <v>7681.275000000001</v>
          </cell>
        </row>
        <row r="12">
          <cell r="B12" t="str">
            <v>02.1321</v>
          </cell>
          <cell r="C12" t="str">
            <v>02.1111</v>
          </cell>
          <cell r="D12" t="str">
            <v>Nöôùc thi coâng</v>
          </cell>
          <cell r="E12" t="str">
            <v>m3</v>
          </cell>
          <cell r="F12">
            <v>0.065</v>
          </cell>
          <cell r="G12">
            <v>57833</v>
          </cell>
          <cell r="H12">
            <v>4268</v>
          </cell>
          <cell r="I12">
            <v>8027.145</v>
          </cell>
        </row>
        <row r="13">
          <cell r="B13" t="str">
            <v>02.1331</v>
          </cell>
          <cell r="C13" t="str">
            <v>02.1112</v>
          </cell>
          <cell r="D13" t="str">
            <v>Vaùn khuoân , goã caùc loïai</v>
          </cell>
          <cell r="E13" t="str">
            <v>m3</v>
          </cell>
          <cell r="F13">
            <v>0.065</v>
          </cell>
          <cell r="G13">
            <v>57391</v>
          </cell>
          <cell r="H13">
            <v>2649</v>
          </cell>
          <cell r="I13">
            <v>6379.415</v>
          </cell>
        </row>
        <row r="14">
          <cell r="B14" t="str">
            <v>02.1411</v>
          </cell>
          <cell r="C14" t="str">
            <v>02.1119</v>
          </cell>
          <cell r="D14" t="str">
            <v>Tre caây</v>
          </cell>
          <cell r="E14" t="str">
            <v>caây</v>
          </cell>
          <cell r="F14">
            <v>0.065</v>
          </cell>
          <cell r="G14">
            <v>1321</v>
          </cell>
          <cell r="H14">
            <v>91.24</v>
          </cell>
          <cell r="I14">
            <v>177.10500000000002</v>
          </cell>
        </row>
        <row r="15">
          <cell r="B15" t="str">
            <v>02.1211</v>
          </cell>
          <cell r="C15" t="str">
            <v>02.1101</v>
          </cell>
          <cell r="D15" t="str">
            <v>Xi maêng</v>
          </cell>
          <cell r="E15" t="str">
            <v>taán</v>
          </cell>
          <cell r="F15">
            <v>0.065</v>
          </cell>
          <cell r="G15">
            <v>71813</v>
          </cell>
          <cell r="H15">
            <v>2943</v>
          </cell>
          <cell r="I15">
            <v>7610.845</v>
          </cell>
        </row>
        <row r="16">
          <cell r="B16" t="str">
            <v>02.1451</v>
          </cell>
          <cell r="C16" t="str">
            <v>02.1123</v>
          </cell>
          <cell r="D16" t="str">
            <v>Caáu kieän beâ toâng ñuùc saün</v>
          </cell>
          <cell r="E16" t="str">
            <v>-</v>
          </cell>
          <cell r="F16">
            <v>0.065</v>
          </cell>
          <cell r="G16">
            <v>90207</v>
          </cell>
          <cell r="H16">
            <v>6033</v>
          </cell>
          <cell r="I16">
            <v>11896.455</v>
          </cell>
        </row>
        <row r="17">
          <cell r="B17" t="str">
            <v>02.1461</v>
          </cell>
          <cell r="C17" t="str">
            <v>02.1124</v>
          </cell>
          <cell r="D17" t="str">
            <v>Coät beâ toâng caùc loïai</v>
          </cell>
          <cell r="E17" t="str">
            <v>-</v>
          </cell>
          <cell r="F17">
            <v>0.065</v>
          </cell>
          <cell r="G17">
            <v>140241</v>
          </cell>
          <cell r="H17">
            <v>7358</v>
          </cell>
          <cell r="I17">
            <v>16473.665</v>
          </cell>
        </row>
        <row r="18">
          <cell r="B18" t="str">
            <v>02.1351</v>
          </cell>
          <cell r="C18" t="str">
            <v>02.1114</v>
          </cell>
          <cell r="D18" t="str">
            <v>Bu loâng, tieáp ñòa, coát theùp, daây neo</v>
          </cell>
          <cell r="E18" t="str">
            <v>-</v>
          </cell>
          <cell r="F18">
            <v>0.065</v>
          </cell>
          <cell r="G18">
            <v>110221</v>
          </cell>
          <cell r="H18">
            <v>6033</v>
          </cell>
          <cell r="I18">
            <v>13197.365000000002</v>
          </cell>
        </row>
        <row r="19">
          <cell r="B19" t="str">
            <v>02.1361</v>
          </cell>
          <cell r="C19" t="str">
            <v>02.1115</v>
          </cell>
          <cell r="D19" t="str">
            <v>Coät theùp v/chuyeån töøng thanh, xaø theùp</v>
          </cell>
          <cell r="E19" t="str">
            <v>-</v>
          </cell>
          <cell r="F19">
            <v>0.065</v>
          </cell>
          <cell r="G19">
            <v>100214</v>
          </cell>
          <cell r="H19">
            <v>5592</v>
          </cell>
          <cell r="I19">
            <v>12105.91</v>
          </cell>
        </row>
        <row r="20">
          <cell r="B20" t="str">
            <v>02.1421</v>
          </cell>
          <cell r="C20" t="str">
            <v>02.1120</v>
          </cell>
          <cell r="D20" t="str">
            <v>Phuï kieän caùc loïai</v>
          </cell>
          <cell r="E20" t="str">
            <v>taán</v>
          </cell>
          <cell r="F20">
            <v>0.065</v>
          </cell>
          <cell r="G20">
            <v>99184</v>
          </cell>
          <cell r="H20">
            <v>6181</v>
          </cell>
          <cell r="I20">
            <v>12627.96</v>
          </cell>
        </row>
        <row r="21">
          <cell r="B21" t="str">
            <v>02.1441</v>
          </cell>
          <cell r="C21" t="str">
            <v>02.1122</v>
          </cell>
          <cell r="D21" t="str">
            <v>Daây daãn, daây choáng seùt caùc loïai</v>
          </cell>
          <cell r="E21" t="str">
            <v>-</v>
          </cell>
          <cell r="F21">
            <v>0.065</v>
          </cell>
          <cell r="G21">
            <v>100214</v>
          </cell>
          <cell r="H21">
            <v>7064</v>
          </cell>
          <cell r="I21">
            <v>13577.91</v>
          </cell>
        </row>
        <row r="22">
          <cell r="B22" t="str">
            <v>02.1431</v>
          </cell>
          <cell r="C22" t="str">
            <v>02.1121</v>
          </cell>
          <cell r="D22" t="str">
            <v>Söù caùc loïai</v>
          </cell>
          <cell r="E22" t="str">
            <v>-</v>
          </cell>
          <cell r="F22">
            <v>0.065</v>
          </cell>
          <cell r="G22">
            <v>130234</v>
          </cell>
          <cell r="H22">
            <v>12214</v>
          </cell>
          <cell r="I22">
            <v>20679.21</v>
          </cell>
        </row>
        <row r="23">
          <cell r="B23" t="str">
            <v>02.1481</v>
          </cell>
          <cell r="C23" t="str">
            <v>02.1126</v>
          </cell>
          <cell r="D23" t="str">
            <v>Duïng cuï thi coâng</v>
          </cell>
          <cell r="E23" t="str">
            <v>-</v>
          </cell>
          <cell r="F23">
            <v>0.065</v>
          </cell>
          <cell r="G23">
            <v>91090</v>
          </cell>
          <cell r="H23">
            <v>4856</v>
          </cell>
          <cell r="I23">
            <v>10776.85</v>
          </cell>
        </row>
      </sheetData>
      <sheetData sheetId="2">
        <row r="2">
          <cell r="A2" t="str">
            <v>Khoái löôïng ñaøo ñaát caùc loaïi moùng </v>
          </cell>
          <cell r="N2">
            <v>4</v>
          </cell>
          <cell r="O2">
            <v>3</v>
          </cell>
          <cell r="P2">
            <v>2</v>
          </cell>
          <cell r="Q2">
            <v>1</v>
          </cell>
        </row>
        <row r="4">
          <cell r="A4" t="str">
            <v>Teân </v>
          </cell>
          <cell r="B4" t="str">
            <v>a</v>
          </cell>
          <cell r="C4" t="str">
            <v>b</v>
          </cell>
          <cell r="D4" t="str">
            <v>H</v>
          </cell>
          <cell r="E4" t="str">
            <v>a1</v>
          </cell>
          <cell r="F4" t="str">
            <v>b 1</v>
          </cell>
          <cell r="G4" t="str">
            <v>m1</v>
          </cell>
          <cell r="H4" t="str">
            <v>m2</v>
          </cell>
          <cell r="I4" t="str">
            <v>m3</v>
          </cell>
          <cell r="J4" t="str">
            <v>m4</v>
          </cell>
          <cell r="K4" t="str">
            <v>m5</v>
          </cell>
          <cell r="L4" t="str">
            <v>m6</v>
          </cell>
          <cell r="M4" t="str">
            <v>m7</v>
          </cell>
          <cell r="N4" t="str">
            <v>Vm1</v>
          </cell>
          <cell r="O4" t="str">
            <v>Vm2</v>
          </cell>
          <cell r="P4" t="str">
            <v>Vm3</v>
          </cell>
          <cell r="Q4" t="str">
            <v>Vm4</v>
          </cell>
        </row>
        <row r="5">
          <cell r="A5" t="str">
            <v>moùng</v>
          </cell>
          <cell r="B5" t="str">
            <v>(m)</v>
          </cell>
          <cell r="C5" t="str">
            <v>(m)</v>
          </cell>
          <cell r="D5" t="str">
            <v>(m)</v>
          </cell>
          <cell r="E5" t="str">
            <v>(m)</v>
          </cell>
          <cell r="F5" t="str">
            <v>(m)</v>
          </cell>
          <cell r="G5" t="str">
            <v>c.4</v>
          </cell>
          <cell r="H5" t="str">
            <v>c.3</v>
          </cell>
          <cell r="I5" t="str">
            <v>c.2</v>
          </cell>
          <cell r="J5" t="str">
            <v>c.1</v>
          </cell>
        </row>
        <row r="6">
          <cell r="A6" t="str">
            <v>TN-1.2</v>
          </cell>
          <cell r="O6">
            <v>0.6859999999999999</v>
          </cell>
          <cell r="P6">
            <v>0.6859999999999999</v>
          </cell>
        </row>
        <row r="7">
          <cell r="A7" t="str">
            <v>TN-1.8</v>
          </cell>
          <cell r="O7">
            <v>1.115</v>
          </cell>
          <cell r="P7">
            <v>1.115</v>
          </cell>
        </row>
        <row r="8">
          <cell r="A8" t="str">
            <v>MN9-3</v>
          </cell>
          <cell r="B8">
            <v>0.5</v>
          </cell>
          <cell r="C8">
            <v>0.9</v>
          </cell>
          <cell r="D8">
            <v>1.8</v>
          </cell>
          <cell r="E8">
            <v>0.5</v>
          </cell>
          <cell r="F8">
            <v>0.9</v>
          </cell>
          <cell r="G8">
            <v>0</v>
          </cell>
          <cell r="H8">
            <v>0</v>
          </cell>
          <cell r="I8">
            <v>0</v>
          </cell>
          <cell r="J8">
            <v>0</v>
          </cell>
          <cell r="K8">
            <v>0.85</v>
          </cell>
          <cell r="L8">
            <v>1</v>
          </cell>
          <cell r="M8">
            <v>1.25</v>
          </cell>
          <cell r="N8">
            <v>0.81</v>
          </cell>
          <cell r="O8">
            <v>0.81</v>
          </cell>
          <cell r="P8">
            <v>0.81</v>
          </cell>
          <cell r="Q8">
            <v>0.81</v>
          </cell>
        </row>
        <row r="9">
          <cell r="A9" t="str">
            <v>MN12-4</v>
          </cell>
          <cell r="B9">
            <v>0.5</v>
          </cell>
          <cell r="C9">
            <v>1.2</v>
          </cell>
          <cell r="D9">
            <v>1.8</v>
          </cell>
          <cell r="E9">
            <v>0.5</v>
          </cell>
          <cell r="F9">
            <v>1.2</v>
          </cell>
          <cell r="G9">
            <v>0</v>
          </cell>
          <cell r="H9">
            <v>0</v>
          </cell>
          <cell r="I9">
            <v>0</v>
          </cell>
          <cell r="J9">
            <v>0</v>
          </cell>
          <cell r="K9">
            <v>0.85</v>
          </cell>
          <cell r="L9">
            <v>1</v>
          </cell>
          <cell r="M9">
            <v>1.25</v>
          </cell>
          <cell r="N9">
            <v>1.08</v>
          </cell>
          <cell r="O9">
            <v>1.08</v>
          </cell>
          <cell r="P9">
            <v>1.08</v>
          </cell>
          <cell r="Q9">
            <v>1.08</v>
          </cell>
        </row>
        <row r="10">
          <cell r="A10" t="str">
            <v>MN15-5</v>
          </cell>
          <cell r="B10">
            <v>0.5</v>
          </cell>
          <cell r="C10">
            <v>1.5</v>
          </cell>
          <cell r="D10">
            <v>1.8</v>
          </cell>
          <cell r="E10">
            <v>0.5</v>
          </cell>
          <cell r="F10">
            <v>1.5</v>
          </cell>
          <cell r="G10">
            <v>0</v>
          </cell>
          <cell r="H10">
            <v>0</v>
          </cell>
          <cell r="I10">
            <v>0</v>
          </cell>
          <cell r="J10">
            <v>0</v>
          </cell>
          <cell r="K10">
            <v>0.85</v>
          </cell>
          <cell r="L10">
            <v>1</v>
          </cell>
          <cell r="M10">
            <v>1.25</v>
          </cell>
          <cell r="N10">
            <v>1.35</v>
          </cell>
          <cell r="O10">
            <v>1.35</v>
          </cell>
          <cell r="P10">
            <v>1.35</v>
          </cell>
          <cell r="Q10">
            <v>1.35</v>
          </cell>
        </row>
        <row r="11">
          <cell r="A11" t="str">
            <v>MN18-6</v>
          </cell>
          <cell r="B11">
            <v>0.6</v>
          </cell>
          <cell r="C11">
            <v>1.8</v>
          </cell>
          <cell r="D11">
            <v>1.8</v>
          </cell>
          <cell r="E11">
            <v>0.6</v>
          </cell>
          <cell r="F11">
            <v>1.8</v>
          </cell>
          <cell r="G11">
            <v>0</v>
          </cell>
          <cell r="H11">
            <v>0</v>
          </cell>
          <cell r="I11">
            <v>0</v>
          </cell>
          <cell r="J11">
            <v>0</v>
          </cell>
          <cell r="K11">
            <v>0.85</v>
          </cell>
          <cell r="L11">
            <v>1</v>
          </cell>
          <cell r="M11">
            <v>1.25</v>
          </cell>
          <cell r="N11">
            <v>1.9440000000000002</v>
          </cell>
          <cell r="O11">
            <v>1.9440000000000002</v>
          </cell>
          <cell r="P11">
            <v>1.9440000000000002</v>
          </cell>
          <cell r="Q11">
            <v>1.9440000000000002</v>
          </cell>
        </row>
        <row r="12">
          <cell r="A12" t="str">
            <v>MT-1</v>
          </cell>
          <cell r="B12">
            <v>1</v>
          </cell>
          <cell r="C12">
            <v>1.5</v>
          </cell>
          <cell r="D12">
            <v>1.8</v>
          </cell>
          <cell r="E12">
            <v>1</v>
          </cell>
          <cell r="F12">
            <v>1.5</v>
          </cell>
          <cell r="G12">
            <v>0</v>
          </cell>
          <cell r="H12">
            <v>0</v>
          </cell>
          <cell r="I12">
            <v>0</v>
          </cell>
          <cell r="J12">
            <v>0</v>
          </cell>
          <cell r="K12">
            <v>0.85</v>
          </cell>
          <cell r="L12">
            <v>1</v>
          </cell>
          <cell r="M12">
            <v>1.25</v>
          </cell>
          <cell r="N12">
            <v>2.7</v>
          </cell>
          <cell r="O12">
            <v>2.7</v>
          </cell>
          <cell r="P12">
            <v>2.7</v>
          </cell>
          <cell r="Q12">
            <v>2.7</v>
          </cell>
        </row>
        <row r="13">
          <cell r="A13" t="str">
            <v>MT-2</v>
          </cell>
          <cell r="B13">
            <v>1.2</v>
          </cell>
          <cell r="C13">
            <v>1.8</v>
          </cell>
          <cell r="D13">
            <v>1.8</v>
          </cell>
          <cell r="E13">
            <v>1.2</v>
          </cell>
          <cell r="F13">
            <v>1.8</v>
          </cell>
          <cell r="G13">
            <v>0</v>
          </cell>
          <cell r="H13">
            <v>0</v>
          </cell>
          <cell r="I13">
            <v>0</v>
          </cell>
          <cell r="J13">
            <v>0</v>
          </cell>
          <cell r="K13">
            <v>0.85</v>
          </cell>
          <cell r="L13">
            <v>1</v>
          </cell>
          <cell r="M13">
            <v>1.25</v>
          </cell>
          <cell r="N13">
            <v>3.8880000000000003</v>
          </cell>
          <cell r="O13">
            <v>3.8880000000000003</v>
          </cell>
          <cell r="P13">
            <v>3.8880000000000003</v>
          </cell>
          <cell r="Q13">
            <v>3.8880000000000003</v>
          </cell>
        </row>
        <row r="14">
          <cell r="A14" t="str">
            <v>MT-3</v>
          </cell>
          <cell r="B14">
            <v>1.4</v>
          </cell>
          <cell r="C14">
            <v>1.8</v>
          </cell>
          <cell r="D14">
            <v>1.8</v>
          </cell>
          <cell r="E14">
            <v>1.4</v>
          </cell>
          <cell r="F14">
            <v>1.8</v>
          </cell>
          <cell r="G14">
            <v>0</v>
          </cell>
          <cell r="H14">
            <v>0</v>
          </cell>
          <cell r="I14">
            <v>0</v>
          </cell>
          <cell r="J14">
            <v>0</v>
          </cell>
          <cell r="K14">
            <v>0.85</v>
          </cell>
          <cell r="L14">
            <v>1</v>
          </cell>
          <cell r="M14">
            <v>1.25</v>
          </cell>
          <cell r="N14">
            <v>4.5360000000000005</v>
          </cell>
          <cell r="O14">
            <v>4.5360000000000005</v>
          </cell>
          <cell r="P14">
            <v>4.5360000000000005</v>
          </cell>
          <cell r="Q14">
            <v>4.5360000000000005</v>
          </cell>
        </row>
        <row r="15">
          <cell r="A15" t="str">
            <v>MT-4</v>
          </cell>
          <cell r="B15">
            <v>2</v>
          </cell>
          <cell r="C15">
            <v>1.4</v>
          </cell>
          <cell r="D15">
            <v>1.8</v>
          </cell>
          <cell r="E15">
            <v>2</v>
          </cell>
          <cell r="F15">
            <v>1.4</v>
          </cell>
          <cell r="G15">
            <v>0</v>
          </cell>
          <cell r="H15">
            <v>0</v>
          </cell>
          <cell r="I15">
            <v>0</v>
          </cell>
          <cell r="J15">
            <v>0</v>
          </cell>
          <cell r="K15">
            <v>0.85</v>
          </cell>
          <cell r="L15">
            <v>1</v>
          </cell>
          <cell r="M15">
            <v>1.25</v>
          </cell>
          <cell r="N15">
            <v>5.04</v>
          </cell>
          <cell r="O15">
            <v>5.04</v>
          </cell>
          <cell r="P15">
            <v>5.04</v>
          </cell>
          <cell r="Q15">
            <v>5.04</v>
          </cell>
        </row>
        <row r="16">
          <cell r="A16" t="str">
            <v>MT-5</v>
          </cell>
          <cell r="B16">
            <v>2.2</v>
          </cell>
          <cell r="C16">
            <v>1.6</v>
          </cell>
          <cell r="D16">
            <v>1.8</v>
          </cell>
          <cell r="E16">
            <v>2.2</v>
          </cell>
          <cell r="F16">
            <v>1.6</v>
          </cell>
          <cell r="G16">
            <v>0</v>
          </cell>
          <cell r="H16">
            <v>0</v>
          </cell>
          <cell r="I16">
            <v>0</v>
          </cell>
          <cell r="J16">
            <v>0</v>
          </cell>
          <cell r="K16">
            <v>0.85</v>
          </cell>
          <cell r="L16">
            <v>1</v>
          </cell>
          <cell r="M16">
            <v>1.25</v>
          </cell>
          <cell r="N16">
            <v>6.336000000000001</v>
          </cell>
          <cell r="O16">
            <v>6.336000000000001</v>
          </cell>
          <cell r="P16">
            <v>6.336000000000001</v>
          </cell>
          <cell r="Q16">
            <v>6.336000000000001</v>
          </cell>
        </row>
        <row r="17">
          <cell r="A17" t="str">
            <v>MT-6</v>
          </cell>
          <cell r="B17">
            <v>2.2</v>
          </cell>
          <cell r="C17">
            <v>1.8</v>
          </cell>
          <cell r="D17">
            <v>2.3</v>
          </cell>
          <cell r="E17">
            <v>2.2</v>
          </cell>
          <cell r="F17">
            <v>1.8</v>
          </cell>
          <cell r="G17">
            <v>0</v>
          </cell>
          <cell r="H17">
            <v>0</v>
          </cell>
          <cell r="I17">
            <v>0</v>
          </cell>
          <cell r="J17">
            <v>0</v>
          </cell>
          <cell r="K17">
            <v>0.85</v>
          </cell>
          <cell r="L17">
            <v>1</v>
          </cell>
          <cell r="M17">
            <v>1.25</v>
          </cell>
          <cell r="N17">
            <v>9.107999999999999</v>
          </cell>
          <cell r="O17">
            <v>9.107999999999999</v>
          </cell>
          <cell r="P17">
            <v>9.107999999999999</v>
          </cell>
          <cell r="Q17">
            <v>9.107999999999999</v>
          </cell>
        </row>
        <row r="18">
          <cell r="A18" t="str">
            <v>MG-1</v>
          </cell>
          <cell r="B18">
            <v>2.8</v>
          </cell>
          <cell r="C18">
            <v>1.2</v>
          </cell>
          <cell r="D18">
            <v>1.8</v>
          </cell>
          <cell r="E18">
            <v>2.8</v>
          </cell>
          <cell r="F18">
            <v>1.2</v>
          </cell>
          <cell r="G18">
            <v>0</v>
          </cell>
          <cell r="H18">
            <v>0</v>
          </cell>
          <cell r="I18">
            <v>0</v>
          </cell>
          <cell r="J18">
            <v>0</v>
          </cell>
          <cell r="K18">
            <v>0.85</v>
          </cell>
          <cell r="L18">
            <v>1</v>
          </cell>
          <cell r="M18">
            <v>1.25</v>
          </cell>
          <cell r="N18">
            <v>6.048</v>
          </cell>
          <cell r="O18">
            <v>6.048</v>
          </cell>
          <cell r="P18">
            <v>6.048</v>
          </cell>
          <cell r="Q18">
            <v>6.048</v>
          </cell>
        </row>
        <row r="19">
          <cell r="A19" t="str">
            <v>MG-2</v>
          </cell>
          <cell r="B19">
            <v>2.4</v>
          </cell>
          <cell r="C19">
            <v>1.8</v>
          </cell>
          <cell r="D19">
            <v>1.8</v>
          </cell>
          <cell r="E19">
            <v>2.4</v>
          </cell>
          <cell r="F19">
            <v>1.8</v>
          </cell>
          <cell r="G19">
            <v>0</v>
          </cell>
          <cell r="H19">
            <v>0</v>
          </cell>
          <cell r="I19">
            <v>0</v>
          </cell>
          <cell r="J19">
            <v>0</v>
          </cell>
          <cell r="K19">
            <v>0.85</v>
          </cell>
          <cell r="L19">
            <v>1</v>
          </cell>
          <cell r="M19">
            <v>1.25</v>
          </cell>
          <cell r="N19">
            <v>7.776000000000001</v>
          </cell>
          <cell r="O19">
            <v>7.776000000000001</v>
          </cell>
          <cell r="P19">
            <v>7.776000000000001</v>
          </cell>
          <cell r="Q19">
            <v>7.776000000000001</v>
          </cell>
        </row>
        <row r="20">
          <cell r="A20" t="str">
            <v>T32-29</v>
          </cell>
          <cell r="B20">
            <v>2.9</v>
          </cell>
          <cell r="C20">
            <v>2.9</v>
          </cell>
          <cell r="D20">
            <v>3.2</v>
          </cell>
          <cell r="E20">
            <v>2.9</v>
          </cell>
          <cell r="F20">
            <v>2.9</v>
          </cell>
          <cell r="G20">
            <v>0</v>
          </cell>
          <cell r="H20">
            <v>0</v>
          </cell>
          <cell r="I20">
            <v>0</v>
          </cell>
          <cell r="J20">
            <v>0</v>
          </cell>
          <cell r="K20">
            <v>0.85</v>
          </cell>
          <cell r="L20">
            <v>1</v>
          </cell>
          <cell r="M20">
            <v>1.25</v>
          </cell>
          <cell r="N20">
            <v>26.912</v>
          </cell>
          <cell r="O20">
            <v>26.912</v>
          </cell>
          <cell r="P20">
            <v>26.912</v>
          </cell>
          <cell r="Q20">
            <v>26.912</v>
          </cell>
        </row>
        <row r="22">
          <cell r="A22" t="str">
            <v>GHI CHUÙ:</v>
          </cell>
          <cell r="C22" t="str">
            <v>Khoái löôïng ñaát ñaøo moùng tính theo cong thöùc sau :</v>
          </cell>
        </row>
        <row r="23">
          <cell r="D23" t="str">
            <v>V = ha1ùb1+mh^2(a1ù+b1) + 4/3m^2xh^3</v>
          </cell>
        </row>
        <row r="24">
          <cell r="A24" t="str">
            <v>Trong ñoù : a &amp; b chieàu daøi vaø roäng ñaùy moùng</v>
          </cell>
        </row>
        <row r="25">
          <cell r="C25" t="str">
            <v>* a 1 = a + 2a0</v>
          </cell>
          <cell r="F25" t="str">
            <v> b 1 = b + 2a0</v>
          </cell>
        </row>
        <row r="26">
          <cell r="C26" t="str">
            <v>* H ñoä saâu choân moùng </v>
          </cell>
        </row>
        <row r="27">
          <cell r="C27" t="str">
            <v>* m  ñoä doác maùi môû moùng tuøy thuoäc caáp ñaát ñaù &amp; ñoä saâu choân moùng H theo QP 4487-87</v>
          </cell>
        </row>
        <row r="28">
          <cell r="C28" t="str">
            <v>m1 = 0 ñaù &amp; ñaát c.IV</v>
          </cell>
          <cell r="G28" t="str">
            <v>m2=0,25(0,5)ñaát c.III</v>
          </cell>
          <cell r="K28" t="str">
            <v>m3 = 0,5(0,75) ñaát c.II</v>
          </cell>
        </row>
        <row r="29">
          <cell r="C29" t="str">
            <v>  m4 = 0,67(1,0) ñaát c.I</v>
          </cell>
          <cell r="G29" t="str">
            <v>  m5 = 1,0(1,25) ñaát c.I ( caùt,ñaát möôïn )</v>
          </cell>
        </row>
        <row r="30">
          <cell r="C30" t="str">
            <v>Chæ soá m ngoaøi ngoaëc öùng vôùi H &lt;=3m</v>
          </cell>
          <cell r="J30" t="str">
            <v>Chæ soá trong ngoaëc öùng vôùi H =3-5 m</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s>
    <sheetDataSet>
      <sheetData sheetId="0">
        <row r="9">
          <cell r="N9">
            <v>118182</v>
          </cell>
        </row>
        <row r="16">
          <cell r="N16">
            <v>759</v>
          </cell>
        </row>
        <row r="17">
          <cell r="N17">
            <v>55000</v>
          </cell>
        </row>
        <row r="38">
          <cell r="N38">
            <v>4.5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ng tinh Dieu hoa"/>
      <sheetName val="Th_s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H (3)"/>
      <sheetName val="TH (2)"/>
      <sheetName val="TH"/>
      <sheetName val="kl-pluc"/>
      <sheetName val="clvt-pluc"/>
      <sheetName val="th-pluc"/>
      <sheetName val="kl-nlv"/>
      <sheetName val="clvt-nlv"/>
      <sheetName val="th-d"/>
      <sheetName val="th-NLV"/>
      <sheetName val="kl-be"/>
      <sheetName val="clvt-be"/>
      <sheetName val="th-be"/>
      <sheetName val="kl-n"/>
      <sheetName val="th-n"/>
      <sheetName val="kl-h"/>
      <sheetName val="clvt-h"/>
      <sheetName val="th-h"/>
      <sheetName val="kl-s"/>
      <sheetName val="clvt-s"/>
      <sheetName val="th-s"/>
      <sheetName val="kl-tr"/>
      <sheetName val="clvt-tr"/>
      <sheetName val="th-tr"/>
      <sheetName val="th-NLV (2)"/>
      <sheetName val="Tro giup"/>
    </sheetNames>
    <sheetDataSet>
      <sheetData sheetId="25">
        <row r="1">
          <cell r="A1" t="str">
            <v>Dutoan2001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11"/>
  <sheetViews>
    <sheetView view="pageBreakPreview" zoomScaleSheetLayoutView="100" zoomScalePageLayoutView="0" workbookViewId="0" topLeftCell="A1">
      <selection activeCell="B6" sqref="B6"/>
    </sheetView>
  </sheetViews>
  <sheetFormatPr defaultColWidth="8.796875" defaultRowHeight="15"/>
  <cols>
    <col min="1" max="1" width="23.5" style="1" customWidth="1"/>
    <col min="2" max="2" width="99.3984375" style="1" customWidth="1"/>
    <col min="3" max="16384" width="9" style="1" customWidth="1"/>
  </cols>
  <sheetData>
    <row r="2" spans="1:2" ht="62.25" customHeight="1">
      <c r="A2" s="213" t="s">
        <v>17</v>
      </c>
      <c r="B2" s="213"/>
    </row>
    <row r="3" spans="1:2" ht="24.75" customHeight="1">
      <c r="A3" s="2" t="s">
        <v>18</v>
      </c>
      <c r="B3" s="3" t="s">
        <v>85</v>
      </c>
    </row>
    <row r="4" spans="1:2" ht="24.75" customHeight="1">
      <c r="A4" s="2" t="s">
        <v>19</v>
      </c>
      <c r="B4" s="3" t="s">
        <v>20</v>
      </c>
    </row>
    <row r="5" spans="1:2" ht="24.75" customHeight="1">
      <c r="A5" s="2" t="s">
        <v>21</v>
      </c>
      <c r="B5" s="4" t="s">
        <v>22</v>
      </c>
    </row>
    <row r="6" spans="1:2" ht="24.75" customHeight="1">
      <c r="A6" s="2" t="s">
        <v>23</v>
      </c>
      <c r="B6" s="4" t="s">
        <v>24</v>
      </c>
    </row>
    <row r="7" spans="1:2" ht="24.75" customHeight="1">
      <c r="A7" s="2" t="s">
        <v>25</v>
      </c>
      <c r="B7" s="5" t="s">
        <v>26</v>
      </c>
    </row>
    <row r="8" spans="1:2" ht="24.75" customHeight="1">
      <c r="A8" s="6" t="s">
        <v>27</v>
      </c>
      <c r="B8" s="3" t="s">
        <v>86</v>
      </c>
    </row>
    <row r="10" spans="1:2" ht="58.5" customHeight="1">
      <c r="A10" s="214" t="s">
        <v>28</v>
      </c>
      <c r="B10" s="214"/>
    </row>
    <row r="11" spans="1:2" ht="15.75">
      <c r="A11" s="215" t="s">
        <v>29</v>
      </c>
      <c r="B11" s="215"/>
    </row>
  </sheetData>
  <sheetProtection/>
  <mergeCells count="3">
    <mergeCell ref="A2:B2"/>
    <mergeCell ref="A10:B10"/>
    <mergeCell ref="A11:B1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T87"/>
  <sheetViews>
    <sheetView showZeros="0" zoomScale="90" zoomScaleNormal="90" zoomScaleSheetLayoutView="100" workbookViewId="0" topLeftCell="A1">
      <selection activeCell="F12" sqref="F12"/>
    </sheetView>
  </sheetViews>
  <sheetFormatPr defaultColWidth="8.796875" defaultRowHeight="15"/>
  <cols>
    <col min="1" max="1" width="4.19921875" style="9" customWidth="1"/>
    <col min="2" max="2" width="23.69921875" style="9" customWidth="1"/>
    <col min="3" max="3" width="8.5" style="9" customWidth="1"/>
    <col min="4" max="5" width="7.3984375" style="9" customWidth="1"/>
    <col min="6" max="6" width="6.5" style="9" customWidth="1"/>
    <col min="7" max="7" width="7.59765625" style="9" customWidth="1"/>
    <col min="8" max="8" width="7.69921875" style="9" customWidth="1"/>
    <col min="9" max="9" width="7.8984375" style="9" customWidth="1"/>
    <col min="10" max="11" width="6.19921875" style="9" customWidth="1"/>
    <col min="12" max="12" width="6.5" style="9" customWidth="1"/>
    <col min="13" max="13" width="6.69921875" style="9" customWidth="1"/>
    <col min="14" max="14" width="6.59765625" style="9" customWidth="1"/>
    <col min="15" max="15" width="6.09765625" style="9" customWidth="1"/>
    <col min="16" max="16" width="6.8984375" style="9" customWidth="1"/>
    <col min="17" max="17" width="7.5" style="9" customWidth="1"/>
    <col min="18" max="18" width="8.19921875" style="9" customWidth="1"/>
    <col min="19" max="19" width="7.59765625" style="9" customWidth="1"/>
    <col min="20" max="16384" width="9" style="9" customWidth="1"/>
  </cols>
  <sheetData>
    <row r="1" spans="1:19" ht="20.25" customHeight="1">
      <c r="A1" s="18" t="s">
        <v>46</v>
      </c>
      <c r="B1" s="18"/>
      <c r="C1" s="18"/>
      <c r="E1" s="233" t="s">
        <v>47</v>
      </c>
      <c r="F1" s="233"/>
      <c r="G1" s="233"/>
      <c r="H1" s="233"/>
      <c r="I1" s="233"/>
      <c r="J1" s="233"/>
      <c r="K1" s="233"/>
      <c r="L1" s="233"/>
      <c r="M1" s="233"/>
      <c r="N1" s="233"/>
      <c r="O1" s="233"/>
      <c r="P1" s="19" t="s">
        <v>48</v>
      </c>
      <c r="Q1" s="19"/>
      <c r="R1" s="19"/>
      <c r="S1" s="19"/>
    </row>
    <row r="2" spans="1:19" ht="17.25" customHeight="1">
      <c r="A2" s="222" t="s">
        <v>30</v>
      </c>
      <c r="B2" s="222"/>
      <c r="C2" s="222"/>
      <c r="D2" s="222"/>
      <c r="E2" s="223" t="s">
        <v>49</v>
      </c>
      <c r="F2" s="223"/>
      <c r="G2" s="223"/>
      <c r="H2" s="223"/>
      <c r="I2" s="223"/>
      <c r="J2" s="223"/>
      <c r="K2" s="223"/>
      <c r="L2" s="223"/>
      <c r="M2" s="223"/>
      <c r="N2" s="223"/>
      <c r="O2" s="223"/>
      <c r="P2" s="236" t="str">
        <f>'Thong tin'!B4</f>
        <v>Cục THADS tỉnh Kon Tum</v>
      </c>
      <c r="Q2" s="236"/>
      <c r="R2" s="236"/>
      <c r="S2" s="236"/>
    </row>
    <row r="3" spans="1:19" ht="19.5" customHeight="1">
      <c r="A3" s="222" t="s">
        <v>31</v>
      </c>
      <c r="B3" s="222"/>
      <c r="C3" s="222"/>
      <c r="D3" s="222"/>
      <c r="E3" s="234" t="str">
        <f>'Thong tin'!B3</f>
        <v>04 tháng / năm 2020</v>
      </c>
      <c r="F3" s="234"/>
      <c r="G3" s="234"/>
      <c r="H3" s="234"/>
      <c r="I3" s="234"/>
      <c r="J3" s="234"/>
      <c r="K3" s="234"/>
      <c r="L3" s="234"/>
      <c r="M3" s="234"/>
      <c r="N3" s="234"/>
      <c r="O3" s="234"/>
      <c r="P3" s="19" t="s">
        <v>50</v>
      </c>
      <c r="Q3" s="18"/>
      <c r="R3" s="19"/>
      <c r="S3" s="19"/>
    </row>
    <row r="4" spans="1:19" ht="14.25" customHeight="1">
      <c r="A4" s="20" t="s">
        <v>51</v>
      </c>
      <c r="B4" s="18"/>
      <c r="C4" s="18"/>
      <c r="D4" s="18"/>
      <c r="E4" s="18"/>
      <c r="F4" s="18"/>
      <c r="G4" s="18"/>
      <c r="H4" s="18"/>
      <c r="I4" s="18"/>
      <c r="J4" s="18"/>
      <c r="K4" s="18"/>
      <c r="L4" s="18"/>
      <c r="M4" s="18"/>
      <c r="N4" s="21"/>
      <c r="O4" s="21"/>
      <c r="P4" s="237" t="s">
        <v>32</v>
      </c>
      <c r="Q4" s="237"/>
      <c r="R4" s="237"/>
      <c r="S4" s="237"/>
    </row>
    <row r="5" spans="2:19" ht="21.75" customHeight="1">
      <c r="B5" s="10"/>
      <c r="C5" s="10"/>
      <c r="P5" s="226" t="s">
        <v>33</v>
      </c>
      <c r="Q5" s="226"/>
      <c r="R5" s="226"/>
      <c r="S5" s="226"/>
    </row>
    <row r="6" spans="1:20" ht="19.5" customHeight="1">
      <c r="A6" s="235" t="s">
        <v>2</v>
      </c>
      <c r="B6" s="235"/>
      <c r="C6" s="220" t="s">
        <v>3</v>
      </c>
      <c r="D6" s="220"/>
      <c r="E6" s="220"/>
      <c r="F6" s="224" t="s">
        <v>36</v>
      </c>
      <c r="G6" s="224" t="s">
        <v>52</v>
      </c>
      <c r="H6" s="225" t="s">
        <v>4</v>
      </c>
      <c r="I6" s="225"/>
      <c r="J6" s="225"/>
      <c r="K6" s="225"/>
      <c r="L6" s="225"/>
      <c r="M6" s="225"/>
      <c r="N6" s="225"/>
      <c r="O6" s="225"/>
      <c r="P6" s="225"/>
      <c r="Q6" s="225"/>
      <c r="R6" s="220" t="s">
        <v>53</v>
      </c>
      <c r="S6" s="220" t="s">
        <v>54</v>
      </c>
      <c r="T6" s="227" t="s">
        <v>84</v>
      </c>
    </row>
    <row r="7" spans="1:20" s="19" customFormat="1" ht="27" customHeight="1">
      <c r="A7" s="235"/>
      <c r="B7" s="235"/>
      <c r="C7" s="220" t="s">
        <v>55</v>
      </c>
      <c r="D7" s="221" t="s">
        <v>35</v>
      </c>
      <c r="E7" s="221"/>
      <c r="F7" s="224"/>
      <c r="G7" s="224"/>
      <c r="H7" s="224" t="s">
        <v>4</v>
      </c>
      <c r="I7" s="220" t="s">
        <v>1</v>
      </c>
      <c r="J7" s="220"/>
      <c r="K7" s="220"/>
      <c r="L7" s="220"/>
      <c r="M7" s="220"/>
      <c r="N7" s="220"/>
      <c r="O7" s="220"/>
      <c r="P7" s="220"/>
      <c r="Q7" s="224" t="s">
        <v>10</v>
      </c>
      <c r="R7" s="220"/>
      <c r="S7" s="220"/>
      <c r="T7" s="228"/>
    </row>
    <row r="8" spans="1:20" ht="21.75" customHeight="1">
      <c r="A8" s="235"/>
      <c r="B8" s="235"/>
      <c r="C8" s="220"/>
      <c r="D8" s="221" t="s">
        <v>56</v>
      </c>
      <c r="E8" s="221" t="s">
        <v>57</v>
      </c>
      <c r="F8" s="224"/>
      <c r="G8" s="224"/>
      <c r="H8" s="224"/>
      <c r="I8" s="224" t="s">
        <v>58</v>
      </c>
      <c r="J8" s="221" t="s">
        <v>35</v>
      </c>
      <c r="K8" s="221"/>
      <c r="L8" s="221"/>
      <c r="M8" s="221"/>
      <c r="N8" s="221"/>
      <c r="O8" s="221"/>
      <c r="P8" s="221"/>
      <c r="Q8" s="224"/>
      <c r="R8" s="220"/>
      <c r="S8" s="220"/>
      <c r="T8" s="228"/>
    </row>
    <row r="9" spans="1:20" ht="84" customHeight="1">
      <c r="A9" s="235"/>
      <c r="B9" s="235"/>
      <c r="C9" s="220"/>
      <c r="D9" s="221"/>
      <c r="E9" s="221"/>
      <c r="F9" s="224"/>
      <c r="G9" s="224"/>
      <c r="H9" s="224"/>
      <c r="I9" s="224"/>
      <c r="J9" s="22" t="s">
        <v>59</v>
      </c>
      <c r="K9" s="22" t="s">
        <v>60</v>
      </c>
      <c r="L9" s="23" t="s">
        <v>38</v>
      </c>
      <c r="M9" s="23" t="s">
        <v>61</v>
      </c>
      <c r="N9" s="23" t="s">
        <v>39</v>
      </c>
      <c r="O9" s="23" t="s">
        <v>62</v>
      </c>
      <c r="P9" s="23" t="s">
        <v>11</v>
      </c>
      <c r="Q9" s="224"/>
      <c r="R9" s="220"/>
      <c r="S9" s="220"/>
      <c r="T9" s="229"/>
    </row>
    <row r="10" spans="1:20" ht="22.5" customHeight="1">
      <c r="A10" s="217" t="s">
        <v>0</v>
      </c>
      <c r="B10" s="217"/>
      <c r="C10" s="53">
        <v>1</v>
      </c>
      <c r="D10" s="53">
        <v>2</v>
      </c>
      <c r="E10" s="53">
        <v>3</v>
      </c>
      <c r="F10" s="53">
        <v>4</v>
      </c>
      <c r="G10" s="53">
        <v>5</v>
      </c>
      <c r="H10" s="53">
        <v>6</v>
      </c>
      <c r="I10" s="53">
        <v>7</v>
      </c>
      <c r="J10" s="53">
        <v>8</v>
      </c>
      <c r="K10" s="53">
        <v>9</v>
      </c>
      <c r="L10" s="53">
        <v>10</v>
      </c>
      <c r="M10" s="53">
        <v>11</v>
      </c>
      <c r="N10" s="53">
        <v>12</v>
      </c>
      <c r="O10" s="53">
        <v>13</v>
      </c>
      <c r="P10" s="53">
        <v>14</v>
      </c>
      <c r="Q10" s="53">
        <v>15</v>
      </c>
      <c r="R10" s="53">
        <v>16</v>
      </c>
      <c r="S10" s="53">
        <v>17</v>
      </c>
      <c r="T10" s="179">
        <v>18</v>
      </c>
    </row>
    <row r="11" spans="1:20" ht="25.5" customHeight="1">
      <c r="A11" s="218" t="s">
        <v>34</v>
      </c>
      <c r="B11" s="218"/>
      <c r="C11" s="14">
        <v>3115</v>
      </c>
      <c r="D11" s="14">
        <v>1605</v>
      </c>
      <c r="E11" s="14">
        <v>1510</v>
      </c>
      <c r="F11" s="14">
        <v>50</v>
      </c>
      <c r="G11" s="180">
        <v>9</v>
      </c>
      <c r="H11" s="14">
        <v>3065</v>
      </c>
      <c r="I11" s="14">
        <v>2110</v>
      </c>
      <c r="J11" s="14">
        <v>1048</v>
      </c>
      <c r="K11" s="14">
        <v>25</v>
      </c>
      <c r="L11" s="14">
        <v>1019</v>
      </c>
      <c r="M11" s="14">
        <v>18</v>
      </c>
      <c r="N11" s="14">
        <v>0</v>
      </c>
      <c r="O11" s="14">
        <v>0</v>
      </c>
      <c r="P11" s="14">
        <v>0</v>
      </c>
      <c r="Q11" s="14">
        <v>955</v>
      </c>
      <c r="R11" s="14">
        <v>1992</v>
      </c>
      <c r="S11" s="80">
        <f aca="true" t="shared" si="0" ref="S11:S61">(J11+K11)/I11</f>
        <v>0.5085308056872038</v>
      </c>
      <c r="T11" s="183">
        <f>T12+T23</f>
        <v>0</v>
      </c>
    </row>
    <row r="12" spans="1:20" ht="25.5" customHeight="1">
      <c r="A12" s="75" t="s">
        <v>6</v>
      </c>
      <c r="B12" s="206" t="s">
        <v>20</v>
      </c>
      <c r="C12" s="39">
        <v>227</v>
      </c>
      <c r="D12" s="39">
        <v>120</v>
      </c>
      <c r="E12" s="39">
        <v>107</v>
      </c>
      <c r="F12" s="39">
        <v>19</v>
      </c>
      <c r="G12" s="39">
        <v>0</v>
      </c>
      <c r="H12" s="39">
        <v>208</v>
      </c>
      <c r="I12" s="39">
        <v>127</v>
      </c>
      <c r="J12" s="39">
        <v>57</v>
      </c>
      <c r="K12" s="39">
        <v>0</v>
      </c>
      <c r="L12" s="39">
        <v>65</v>
      </c>
      <c r="M12" s="39">
        <v>5</v>
      </c>
      <c r="N12" s="181">
        <v>0</v>
      </c>
      <c r="O12" s="39">
        <v>0</v>
      </c>
      <c r="P12" s="39">
        <v>0</v>
      </c>
      <c r="Q12" s="39">
        <v>81</v>
      </c>
      <c r="R12" s="39">
        <v>151</v>
      </c>
      <c r="S12" s="78">
        <f t="shared" si="0"/>
        <v>0.44881889763779526</v>
      </c>
      <c r="T12" s="182">
        <f>SUBTOTAL(9,T13:T22)</f>
        <v>0</v>
      </c>
    </row>
    <row r="13" spans="1:20" ht="25.5" customHeight="1">
      <c r="A13" s="163">
        <v>1</v>
      </c>
      <c r="B13" s="49" t="s">
        <v>87</v>
      </c>
      <c r="C13" s="40">
        <v>7</v>
      </c>
      <c r="D13" s="40">
        <v>0</v>
      </c>
      <c r="E13" s="40">
        <v>7</v>
      </c>
      <c r="F13" s="40">
        <v>2</v>
      </c>
      <c r="G13" s="40">
        <v>0</v>
      </c>
      <c r="H13" s="40">
        <v>5</v>
      </c>
      <c r="I13" s="40">
        <v>5</v>
      </c>
      <c r="J13" s="40">
        <v>4</v>
      </c>
      <c r="K13" s="40">
        <v>0</v>
      </c>
      <c r="L13" s="40">
        <v>1</v>
      </c>
      <c r="M13" s="40">
        <v>0</v>
      </c>
      <c r="N13" s="40">
        <v>0</v>
      </c>
      <c r="O13" s="40">
        <v>0</v>
      </c>
      <c r="P13" s="40">
        <v>0</v>
      </c>
      <c r="Q13" s="40">
        <v>0</v>
      </c>
      <c r="R13" s="40">
        <v>1</v>
      </c>
      <c r="S13" s="69">
        <f t="shared" si="0"/>
        <v>0.8</v>
      </c>
      <c r="T13" s="209"/>
    </row>
    <row r="14" spans="1:20" ht="25.5" customHeight="1">
      <c r="A14" s="165">
        <v>2</v>
      </c>
      <c r="B14" s="48" t="s">
        <v>88</v>
      </c>
      <c r="C14" s="41">
        <v>10</v>
      </c>
      <c r="D14" s="41">
        <v>2</v>
      </c>
      <c r="E14" s="41">
        <v>8</v>
      </c>
      <c r="F14" s="41">
        <v>1</v>
      </c>
      <c r="G14" s="41">
        <v>0</v>
      </c>
      <c r="H14" s="41">
        <v>9</v>
      </c>
      <c r="I14" s="41">
        <v>7</v>
      </c>
      <c r="J14" s="41">
        <v>7</v>
      </c>
      <c r="K14" s="41">
        <v>0</v>
      </c>
      <c r="L14" s="41">
        <v>0</v>
      </c>
      <c r="M14" s="41">
        <v>0</v>
      </c>
      <c r="N14" s="41">
        <v>0</v>
      </c>
      <c r="O14" s="41">
        <v>0</v>
      </c>
      <c r="P14" s="41">
        <v>0</v>
      </c>
      <c r="Q14" s="41">
        <v>2</v>
      </c>
      <c r="R14" s="41">
        <v>2</v>
      </c>
      <c r="S14" s="70">
        <f t="shared" si="0"/>
        <v>1</v>
      </c>
      <c r="T14" s="186"/>
    </row>
    <row r="15" spans="1:20" ht="25.5" customHeight="1">
      <c r="A15" s="165">
        <v>3</v>
      </c>
      <c r="B15" s="48" t="s">
        <v>89</v>
      </c>
      <c r="C15" s="41">
        <v>8</v>
      </c>
      <c r="D15" s="41">
        <v>3</v>
      </c>
      <c r="E15" s="41">
        <v>5</v>
      </c>
      <c r="F15" s="41">
        <v>2</v>
      </c>
      <c r="G15" s="41">
        <v>0</v>
      </c>
      <c r="H15" s="41">
        <v>6</v>
      </c>
      <c r="I15" s="41">
        <v>6</v>
      </c>
      <c r="J15" s="41">
        <v>3</v>
      </c>
      <c r="K15" s="41">
        <v>0</v>
      </c>
      <c r="L15" s="41">
        <v>3</v>
      </c>
      <c r="M15" s="41">
        <v>0</v>
      </c>
      <c r="N15" s="41">
        <v>0</v>
      </c>
      <c r="O15" s="41">
        <v>0</v>
      </c>
      <c r="P15" s="41">
        <v>0</v>
      </c>
      <c r="Q15" s="41">
        <v>0</v>
      </c>
      <c r="R15" s="41">
        <v>3</v>
      </c>
      <c r="S15" s="70">
        <f t="shared" si="0"/>
        <v>0.5</v>
      </c>
      <c r="T15" s="186"/>
    </row>
    <row r="16" spans="1:20" ht="25.5" customHeight="1">
      <c r="A16" s="165">
        <v>4</v>
      </c>
      <c r="B16" s="48" t="s">
        <v>90</v>
      </c>
      <c r="C16" s="41">
        <v>15</v>
      </c>
      <c r="D16" s="41">
        <v>12</v>
      </c>
      <c r="E16" s="41">
        <v>3</v>
      </c>
      <c r="F16" s="41">
        <v>2</v>
      </c>
      <c r="G16" s="41">
        <v>0</v>
      </c>
      <c r="H16" s="41">
        <v>13</v>
      </c>
      <c r="I16" s="41">
        <v>2</v>
      </c>
      <c r="J16" s="41">
        <v>1</v>
      </c>
      <c r="K16" s="41">
        <v>0</v>
      </c>
      <c r="L16" s="41">
        <v>1</v>
      </c>
      <c r="M16" s="41">
        <v>0</v>
      </c>
      <c r="N16" s="41">
        <v>0</v>
      </c>
      <c r="O16" s="41">
        <v>0</v>
      </c>
      <c r="P16" s="41">
        <v>0</v>
      </c>
      <c r="Q16" s="41">
        <v>11</v>
      </c>
      <c r="R16" s="41">
        <v>12</v>
      </c>
      <c r="S16" s="70">
        <f t="shared" si="0"/>
        <v>0.5</v>
      </c>
      <c r="T16" s="186"/>
    </row>
    <row r="17" spans="1:20" ht="25.5" customHeight="1">
      <c r="A17" s="165">
        <v>5</v>
      </c>
      <c r="B17" s="48" t="s">
        <v>91</v>
      </c>
      <c r="C17" s="41">
        <v>32</v>
      </c>
      <c r="D17" s="41">
        <v>22</v>
      </c>
      <c r="E17" s="41">
        <v>10</v>
      </c>
      <c r="F17" s="41">
        <v>0</v>
      </c>
      <c r="G17" s="41">
        <v>0</v>
      </c>
      <c r="H17" s="41">
        <v>32</v>
      </c>
      <c r="I17" s="41">
        <v>14</v>
      </c>
      <c r="J17" s="41">
        <v>3</v>
      </c>
      <c r="K17" s="41">
        <v>0</v>
      </c>
      <c r="L17" s="41">
        <v>11</v>
      </c>
      <c r="M17" s="41">
        <v>0</v>
      </c>
      <c r="N17" s="41">
        <v>0</v>
      </c>
      <c r="O17" s="41">
        <v>0</v>
      </c>
      <c r="P17" s="41">
        <v>0</v>
      </c>
      <c r="Q17" s="41">
        <v>18</v>
      </c>
      <c r="R17" s="41">
        <v>29</v>
      </c>
      <c r="S17" s="70">
        <f t="shared" si="0"/>
        <v>0.21428571428571427</v>
      </c>
      <c r="T17" s="186"/>
    </row>
    <row r="18" spans="1:20" ht="25.5" customHeight="1">
      <c r="A18" s="165">
        <v>6</v>
      </c>
      <c r="B18" s="48" t="s">
        <v>92</v>
      </c>
      <c r="C18" s="41">
        <v>79</v>
      </c>
      <c r="D18" s="41">
        <v>41</v>
      </c>
      <c r="E18" s="41">
        <v>38</v>
      </c>
      <c r="F18" s="41">
        <v>8</v>
      </c>
      <c r="G18" s="41">
        <v>0</v>
      </c>
      <c r="H18" s="41">
        <v>71</v>
      </c>
      <c r="I18" s="41">
        <v>40</v>
      </c>
      <c r="J18" s="41">
        <v>19</v>
      </c>
      <c r="K18" s="41">
        <v>0</v>
      </c>
      <c r="L18" s="41">
        <v>16</v>
      </c>
      <c r="M18" s="41">
        <v>5</v>
      </c>
      <c r="N18" s="41">
        <v>0</v>
      </c>
      <c r="O18" s="41">
        <v>0</v>
      </c>
      <c r="P18" s="41">
        <v>0</v>
      </c>
      <c r="Q18" s="41">
        <v>31</v>
      </c>
      <c r="R18" s="41">
        <v>52</v>
      </c>
      <c r="S18" s="70">
        <f t="shared" si="0"/>
        <v>0.475</v>
      </c>
      <c r="T18" s="186"/>
    </row>
    <row r="19" spans="1:20" ht="24.75" customHeight="1">
      <c r="A19" s="165">
        <v>7</v>
      </c>
      <c r="B19" s="48" t="s">
        <v>93</v>
      </c>
      <c r="C19" s="41">
        <v>12</v>
      </c>
      <c r="D19" s="41">
        <v>8</v>
      </c>
      <c r="E19" s="41">
        <v>4</v>
      </c>
      <c r="F19" s="41">
        <v>2</v>
      </c>
      <c r="G19" s="41">
        <v>0</v>
      </c>
      <c r="H19" s="41">
        <v>10</v>
      </c>
      <c r="I19" s="41">
        <v>2</v>
      </c>
      <c r="J19" s="41">
        <v>2</v>
      </c>
      <c r="K19" s="41">
        <v>0</v>
      </c>
      <c r="L19" s="41">
        <v>0</v>
      </c>
      <c r="M19" s="41">
        <v>0</v>
      </c>
      <c r="N19" s="41">
        <v>0</v>
      </c>
      <c r="O19" s="41">
        <v>0</v>
      </c>
      <c r="P19" s="41">
        <v>0</v>
      </c>
      <c r="Q19" s="41">
        <v>8</v>
      </c>
      <c r="R19" s="41">
        <v>8</v>
      </c>
      <c r="S19" s="70">
        <f t="shared" si="0"/>
        <v>1</v>
      </c>
      <c r="T19" s="186"/>
    </row>
    <row r="20" spans="1:20" ht="24.75" customHeight="1">
      <c r="A20" s="165">
        <v>8</v>
      </c>
      <c r="B20" s="48" t="s">
        <v>94</v>
      </c>
      <c r="C20" s="41">
        <v>49</v>
      </c>
      <c r="D20" s="41">
        <v>28</v>
      </c>
      <c r="E20" s="41">
        <v>21</v>
      </c>
      <c r="F20" s="41">
        <v>1</v>
      </c>
      <c r="G20" s="41">
        <v>0</v>
      </c>
      <c r="H20" s="41">
        <v>48</v>
      </c>
      <c r="I20" s="41">
        <v>39</v>
      </c>
      <c r="J20" s="41">
        <v>9</v>
      </c>
      <c r="K20" s="41">
        <v>0</v>
      </c>
      <c r="L20" s="41">
        <v>30</v>
      </c>
      <c r="M20" s="41">
        <v>0</v>
      </c>
      <c r="N20" s="41">
        <v>0</v>
      </c>
      <c r="O20" s="41">
        <v>0</v>
      </c>
      <c r="P20" s="41">
        <v>0</v>
      </c>
      <c r="Q20" s="41">
        <v>9</v>
      </c>
      <c r="R20" s="41">
        <v>39</v>
      </c>
      <c r="S20" s="70">
        <f t="shared" si="0"/>
        <v>0.23076923076923078</v>
      </c>
      <c r="T20" s="186"/>
    </row>
    <row r="21" spans="1:20" ht="24.75" customHeight="1">
      <c r="A21" s="165">
        <v>9</v>
      </c>
      <c r="B21" s="48" t="s">
        <v>95</v>
      </c>
      <c r="C21" s="65">
        <v>7</v>
      </c>
      <c r="D21" s="65">
        <v>3</v>
      </c>
      <c r="E21" s="65">
        <v>4</v>
      </c>
      <c r="F21" s="65">
        <v>0</v>
      </c>
      <c r="G21" s="65">
        <v>0</v>
      </c>
      <c r="H21" s="41">
        <v>7</v>
      </c>
      <c r="I21" s="65">
        <v>5</v>
      </c>
      <c r="J21" s="65">
        <v>4</v>
      </c>
      <c r="K21" s="65">
        <v>0</v>
      </c>
      <c r="L21" s="65">
        <v>1</v>
      </c>
      <c r="M21" s="65">
        <v>0</v>
      </c>
      <c r="N21" s="65">
        <v>0</v>
      </c>
      <c r="O21" s="65">
        <v>0</v>
      </c>
      <c r="P21" s="65">
        <v>0</v>
      </c>
      <c r="Q21" s="65">
        <v>2</v>
      </c>
      <c r="R21" s="65">
        <v>3</v>
      </c>
      <c r="S21" s="71">
        <f t="shared" si="0"/>
        <v>0.8</v>
      </c>
      <c r="T21" s="186"/>
    </row>
    <row r="22" spans="1:20" ht="24.75" customHeight="1">
      <c r="A22" s="165">
        <v>10</v>
      </c>
      <c r="B22" s="48" t="s">
        <v>96</v>
      </c>
      <c r="C22" s="65">
        <v>8</v>
      </c>
      <c r="D22" s="65">
        <v>1</v>
      </c>
      <c r="E22" s="65">
        <v>7</v>
      </c>
      <c r="F22" s="65">
        <v>1</v>
      </c>
      <c r="G22" s="65">
        <v>0</v>
      </c>
      <c r="H22" s="41">
        <v>7</v>
      </c>
      <c r="I22" s="65">
        <v>7</v>
      </c>
      <c r="J22" s="65">
        <v>5</v>
      </c>
      <c r="K22" s="65">
        <v>0</v>
      </c>
      <c r="L22" s="65">
        <v>2</v>
      </c>
      <c r="M22" s="65">
        <v>0</v>
      </c>
      <c r="N22" s="65">
        <v>0</v>
      </c>
      <c r="O22" s="65">
        <v>0</v>
      </c>
      <c r="P22" s="65">
        <v>0</v>
      </c>
      <c r="Q22" s="65">
        <v>0</v>
      </c>
      <c r="R22" s="65">
        <v>2</v>
      </c>
      <c r="S22" s="70">
        <f t="shared" si="0"/>
        <v>0.7142857142857143</v>
      </c>
      <c r="T22" s="210"/>
    </row>
    <row r="23" spans="1:20" ht="24.75" customHeight="1">
      <c r="A23" s="75" t="s">
        <v>7</v>
      </c>
      <c r="B23" s="54" t="s">
        <v>65</v>
      </c>
      <c r="C23" s="39">
        <v>2888</v>
      </c>
      <c r="D23" s="39">
        <v>1485</v>
      </c>
      <c r="E23" s="39">
        <v>1403</v>
      </c>
      <c r="F23" s="39">
        <v>31</v>
      </c>
      <c r="G23" s="39">
        <v>9</v>
      </c>
      <c r="H23" s="39">
        <v>2857</v>
      </c>
      <c r="I23" s="39">
        <v>1983</v>
      </c>
      <c r="J23" s="39">
        <v>991</v>
      </c>
      <c r="K23" s="39">
        <v>25</v>
      </c>
      <c r="L23" s="39">
        <v>954</v>
      </c>
      <c r="M23" s="39">
        <v>13</v>
      </c>
      <c r="N23" s="39">
        <v>0</v>
      </c>
      <c r="O23" s="39">
        <v>0</v>
      </c>
      <c r="P23" s="39">
        <v>0</v>
      </c>
      <c r="Q23" s="39">
        <v>874</v>
      </c>
      <c r="R23" s="39">
        <v>1841</v>
      </c>
      <c r="S23" s="72">
        <f t="shared" si="0"/>
        <v>0.5123550176500252</v>
      </c>
      <c r="T23" s="184">
        <f>SUBTOTAL(9,T24:T70)</f>
        <v>0</v>
      </c>
    </row>
    <row r="24" spans="1:20" ht="30" customHeight="1">
      <c r="A24" s="76" t="s">
        <v>6</v>
      </c>
      <c r="B24" s="55" t="s">
        <v>66</v>
      </c>
      <c r="C24" s="43">
        <v>1381</v>
      </c>
      <c r="D24" s="43">
        <v>769</v>
      </c>
      <c r="E24" s="43">
        <v>612</v>
      </c>
      <c r="F24" s="43">
        <v>13</v>
      </c>
      <c r="G24" s="43">
        <v>9</v>
      </c>
      <c r="H24" s="43">
        <v>1368</v>
      </c>
      <c r="I24" s="43">
        <v>884</v>
      </c>
      <c r="J24" s="43">
        <v>369</v>
      </c>
      <c r="K24" s="43">
        <v>10</v>
      </c>
      <c r="L24" s="43">
        <v>495</v>
      </c>
      <c r="M24" s="43">
        <v>10</v>
      </c>
      <c r="N24" s="43">
        <v>0</v>
      </c>
      <c r="O24" s="43">
        <v>0</v>
      </c>
      <c r="P24" s="43">
        <v>0</v>
      </c>
      <c r="Q24" s="43">
        <v>484</v>
      </c>
      <c r="R24" s="57">
        <v>989</v>
      </c>
      <c r="S24" s="81">
        <f t="shared" si="0"/>
        <v>0.4287330316742081</v>
      </c>
      <c r="T24" s="185">
        <f>SUBTOTAL(9,T25:T32)</f>
        <v>0</v>
      </c>
    </row>
    <row r="25" spans="1:20" ht="30" customHeight="1">
      <c r="A25" s="207">
        <v>1</v>
      </c>
      <c r="B25" s="84" t="s">
        <v>97</v>
      </c>
      <c r="C25" s="41">
        <v>0</v>
      </c>
      <c r="D25" s="83">
        <v>0</v>
      </c>
      <c r="E25" s="83">
        <v>0</v>
      </c>
      <c r="F25" s="83">
        <v>0</v>
      </c>
      <c r="G25" s="83">
        <v>0</v>
      </c>
      <c r="H25" s="41">
        <v>0</v>
      </c>
      <c r="I25" s="41">
        <v>0</v>
      </c>
      <c r="J25" s="83">
        <v>0</v>
      </c>
      <c r="K25" s="83">
        <v>0</v>
      </c>
      <c r="L25" s="83">
        <v>0</v>
      </c>
      <c r="M25" s="83">
        <v>0</v>
      </c>
      <c r="N25" s="83">
        <v>0</v>
      </c>
      <c r="O25" s="83">
        <v>0</v>
      </c>
      <c r="P25" s="83">
        <v>0</v>
      </c>
      <c r="Q25" s="83">
        <v>0</v>
      </c>
      <c r="R25" s="83">
        <v>0</v>
      </c>
      <c r="S25" s="79" t="e">
        <f t="shared" si="0"/>
        <v>#DIV/0!</v>
      </c>
      <c r="T25" s="187"/>
    </row>
    <row r="26" spans="1:20" ht="24.75" customHeight="1">
      <c r="A26" s="165">
        <v>2</v>
      </c>
      <c r="B26" s="48" t="s">
        <v>98</v>
      </c>
      <c r="C26" s="41">
        <v>207</v>
      </c>
      <c r="D26" s="41">
        <v>134</v>
      </c>
      <c r="E26" s="41">
        <v>73</v>
      </c>
      <c r="F26" s="41">
        <v>0</v>
      </c>
      <c r="G26" s="41">
        <v>0</v>
      </c>
      <c r="H26" s="41">
        <v>207</v>
      </c>
      <c r="I26" s="41">
        <v>152</v>
      </c>
      <c r="J26" s="41">
        <v>50</v>
      </c>
      <c r="K26" s="41">
        <v>1</v>
      </c>
      <c r="L26" s="41">
        <v>100</v>
      </c>
      <c r="M26" s="41">
        <v>1</v>
      </c>
      <c r="N26" s="41">
        <v>0</v>
      </c>
      <c r="O26" s="41">
        <v>0</v>
      </c>
      <c r="P26" s="41">
        <v>0</v>
      </c>
      <c r="Q26" s="41">
        <v>55</v>
      </c>
      <c r="R26" s="41">
        <v>156</v>
      </c>
      <c r="S26" s="70">
        <f t="shared" si="0"/>
        <v>0.3355263157894737</v>
      </c>
      <c r="T26" s="188"/>
    </row>
    <row r="27" spans="1:20" ht="24.75" customHeight="1">
      <c r="A27" s="165">
        <v>3</v>
      </c>
      <c r="B27" s="48" t="s">
        <v>99</v>
      </c>
      <c r="C27" s="47">
        <v>243</v>
      </c>
      <c r="D27" s="47">
        <v>101</v>
      </c>
      <c r="E27" s="47">
        <v>142</v>
      </c>
      <c r="F27" s="47">
        <v>2</v>
      </c>
      <c r="G27" s="47">
        <v>2</v>
      </c>
      <c r="H27" s="47">
        <v>241</v>
      </c>
      <c r="I27" s="47">
        <v>179</v>
      </c>
      <c r="J27" s="47">
        <v>62</v>
      </c>
      <c r="K27" s="47">
        <v>3</v>
      </c>
      <c r="L27" s="47">
        <v>114</v>
      </c>
      <c r="M27" s="47">
        <v>0</v>
      </c>
      <c r="N27" s="47">
        <v>0</v>
      </c>
      <c r="O27" s="47">
        <v>0</v>
      </c>
      <c r="P27" s="47">
        <v>0</v>
      </c>
      <c r="Q27" s="47">
        <v>62</v>
      </c>
      <c r="R27" s="47">
        <v>176</v>
      </c>
      <c r="S27" s="70">
        <f t="shared" si="0"/>
        <v>0.36312849162011174</v>
      </c>
      <c r="T27" s="188"/>
    </row>
    <row r="28" spans="1:20" ht="24.75" customHeight="1">
      <c r="A28" s="165">
        <v>4</v>
      </c>
      <c r="B28" s="48" t="s">
        <v>100</v>
      </c>
      <c r="C28" s="41">
        <v>185</v>
      </c>
      <c r="D28" s="41">
        <v>100</v>
      </c>
      <c r="E28" s="41">
        <v>85</v>
      </c>
      <c r="F28" s="41">
        <v>2</v>
      </c>
      <c r="G28" s="41">
        <v>0</v>
      </c>
      <c r="H28" s="41">
        <v>183</v>
      </c>
      <c r="I28" s="41">
        <v>104</v>
      </c>
      <c r="J28" s="41">
        <v>55</v>
      </c>
      <c r="K28" s="41">
        <v>1</v>
      </c>
      <c r="L28" s="41">
        <v>42</v>
      </c>
      <c r="M28" s="41">
        <v>6</v>
      </c>
      <c r="N28" s="41">
        <v>0</v>
      </c>
      <c r="O28" s="41">
        <v>0</v>
      </c>
      <c r="P28" s="41">
        <v>0</v>
      </c>
      <c r="Q28" s="41">
        <v>79</v>
      </c>
      <c r="R28" s="41">
        <v>127</v>
      </c>
      <c r="S28" s="70">
        <f t="shared" si="0"/>
        <v>0.5384615384615384</v>
      </c>
      <c r="T28" s="188"/>
    </row>
    <row r="29" spans="1:20" ht="24.75" customHeight="1">
      <c r="A29" s="165">
        <v>5</v>
      </c>
      <c r="B29" s="48" t="s">
        <v>101</v>
      </c>
      <c r="C29" s="42">
        <v>223</v>
      </c>
      <c r="D29" s="42">
        <v>111</v>
      </c>
      <c r="E29" s="42">
        <v>112</v>
      </c>
      <c r="F29" s="41">
        <v>0</v>
      </c>
      <c r="G29" s="41">
        <v>1</v>
      </c>
      <c r="H29" s="41">
        <v>223</v>
      </c>
      <c r="I29" s="41">
        <v>142</v>
      </c>
      <c r="J29" s="41">
        <v>49</v>
      </c>
      <c r="K29" s="42">
        <v>1</v>
      </c>
      <c r="L29" s="42">
        <v>92</v>
      </c>
      <c r="M29" s="42">
        <v>0</v>
      </c>
      <c r="N29" s="42">
        <v>0</v>
      </c>
      <c r="O29" s="42">
        <v>0</v>
      </c>
      <c r="P29" s="42">
        <v>0</v>
      </c>
      <c r="Q29" s="42">
        <v>81</v>
      </c>
      <c r="R29" s="42">
        <v>173</v>
      </c>
      <c r="S29" s="70">
        <f t="shared" si="0"/>
        <v>0.352112676056338</v>
      </c>
      <c r="T29" s="188"/>
    </row>
    <row r="30" spans="1:20" ht="24.75" customHeight="1">
      <c r="A30" s="165">
        <v>6</v>
      </c>
      <c r="B30" s="48" t="s">
        <v>102</v>
      </c>
      <c r="C30" s="41">
        <v>174</v>
      </c>
      <c r="D30" s="41">
        <v>110</v>
      </c>
      <c r="E30" s="41">
        <v>64</v>
      </c>
      <c r="F30" s="41">
        <v>0</v>
      </c>
      <c r="G30" s="41">
        <v>0</v>
      </c>
      <c r="H30" s="41">
        <v>174</v>
      </c>
      <c r="I30" s="41">
        <v>110</v>
      </c>
      <c r="J30" s="41">
        <v>62</v>
      </c>
      <c r="K30" s="41">
        <v>0</v>
      </c>
      <c r="L30" s="41">
        <v>48</v>
      </c>
      <c r="M30" s="41">
        <v>0</v>
      </c>
      <c r="N30" s="41">
        <v>0</v>
      </c>
      <c r="O30" s="41">
        <v>0</v>
      </c>
      <c r="P30" s="41">
        <v>0</v>
      </c>
      <c r="Q30" s="41">
        <v>64</v>
      </c>
      <c r="R30" s="41">
        <v>112</v>
      </c>
      <c r="S30" s="70">
        <f t="shared" si="0"/>
        <v>0.5636363636363636</v>
      </c>
      <c r="T30" s="188"/>
    </row>
    <row r="31" spans="1:20" ht="24.75" customHeight="1">
      <c r="A31" s="165">
        <v>7</v>
      </c>
      <c r="B31" s="48" t="s">
        <v>103</v>
      </c>
      <c r="C31" s="41">
        <v>179</v>
      </c>
      <c r="D31" s="41">
        <v>103</v>
      </c>
      <c r="E31" s="41">
        <v>76</v>
      </c>
      <c r="F31" s="41">
        <v>4</v>
      </c>
      <c r="G31" s="41">
        <v>0</v>
      </c>
      <c r="H31" s="41">
        <v>175</v>
      </c>
      <c r="I31" s="41">
        <v>107</v>
      </c>
      <c r="J31" s="41">
        <v>59</v>
      </c>
      <c r="K31" s="41">
        <v>2</v>
      </c>
      <c r="L31" s="41">
        <v>45</v>
      </c>
      <c r="M31" s="41">
        <v>1</v>
      </c>
      <c r="N31" s="41">
        <v>0</v>
      </c>
      <c r="O31" s="41">
        <v>0</v>
      </c>
      <c r="P31" s="41">
        <v>0</v>
      </c>
      <c r="Q31" s="41">
        <v>68</v>
      </c>
      <c r="R31" s="41">
        <v>114</v>
      </c>
      <c r="S31" s="70">
        <f t="shared" si="0"/>
        <v>0.5700934579439252</v>
      </c>
      <c r="T31" s="188"/>
    </row>
    <row r="32" spans="1:20" ht="24.75" customHeight="1">
      <c r="A32" s="207">
        <v>8</v>
      </c>
      <c r="B32" s="51" t="s">
        <v>104</v>
      </c>
      <c r="C32" s="64">
        <v>170</v>
      </c>
      <c r="D32" s="64">
        <v>110</v>
      </c>
      <c r="E32" s="64">
        <v>60</v>
      </c>
      <c r="F32" s="64">
        <v>5</v>
      </c>
      <c r="G32" s="64">
        <v>6</v>
      </c>
      <c r="H32" s="41">
        <v>165</v>
      </c>
      <c r="I32" s="64">
        <v>90</v>
      </c>
      <c r="J32" s="64">
        <v>32</v>
      </c>
      <c r="K32" s="64">
        <v>2</v>
      </c>
      <c r="L32" s="64">
        <v>54</v>
      </c>
      <c r="M32" s="64">
        <v>2</v>
      </c>
      <c r="N32" s="64">
        <v>0</v>
      </c>
      <c r="O32" s="64">
        <v>0</v>
      </c>
      <c r="P32" s="64">
        <v>0</v>
      </c>
      <c r="Q32" s="64">
        <v>75</v>
      </c>
      <c r="R32" s="64">
        <v>131</v>
      </c>
      <c r="S32" s="91">
        <f t="shared" si="0"/>
        <v>0.37777777777777777</v>
      </c>
      <c r="T32" s="189"/>
    </row>
    <row r="33" spans="1:20" ht="24.75" customHeight="1">
      <c r="A33" s="77" t="s">
        <v>7</v>
      </c>
      <c r="B33" s="56" t="s">
        <v>67</v>
      </c>
      <c r="C33" s="57">
        <v>484</v>
      </c>
      <c r="D33" s="57">
        <v>270</v>
      </c>
      <c r="E33" s="57">
        <v>214</v>
      </c>
      <c r="F33" s="57">
        <v>6</v>
      </c>
      <c r="G33" s="57">
        <v>0</v>
      </c>
      <c r="H33" s="57">
        <v>478</v>
      </c>
      <c r="I33" s="57">
        <v>321</v>
      </c>
      <c r="J33" s="57">
        <v>161</v>
      </c>
      <c r="K33" s="57">
        <v>12</v>
      </c>
      <c r="L33" s="57">
        <v>146</v>
      </c>
      <c r="M33" s="57">
        <v>2</v>
      </c>
      <c r="N33" s="57">
        <v>0</v>
      </c>
      <c r="O33" s="57">
        <v>0</v>
      </c>
      <c r="P33" s="57">
        <v>0</v>
      </c>
      <c r="Q33" s="57">
        <v>157</v>
      </c>
      <c r="R33" s="57">
        <v>305</v>
      </c>
      <c r="S33" s="73">
        <f>(J33+K33)/I33</f>
        <v>0.5389408099688473</v>
      </c>
      <c r="T33" s="185">
        <f>SUBTOTAL(9,T34:T39)</f>
        <v>0</v>
      </c>
    </row>
    <row r="34" spans="1:20" ht="24.75" customHeight="1">
      <c r="A34" s="207">
        <v>1</v>
      </c>
      <c r="B34" s="49" t="s">
        <v>105</v>
      </c>
      <c r="C34" s="41">
        <v>46</v>
      </c>
      <c r="D34" s="42">
        <v>22</v>
      </c>
      <c r="E34" s="42">
        <v>24</v>
      </c>
      <c r="F34" s="42">
        <v>0</v>
      </c>
      <c r="G34" s="42">
        <v>0</v>
      </c>
      <c r="H34" s="41">
        <v>46</v>
      </c>
      <c r="I34" s="41">
        <v>32</v>
      </c>
      <c r="J34" s="42">
        <v>25</v>
      </c>
      <c r="K34" s="42">
        <v>0</v>
      </c>
      <c r="L34" s="42">
        <v>7</v>
      </c>
      <c r="M34" s="42">
        <v>0</v>
      </c>
      <c r="N34" s="42">
        <v>0</v>
      </c>
      <c r="O34" s="42">
        <v>0</v>
      </c>
      <c r="P34" s="42">
        <v>0</v>
      </c>
      <c r="Q34" s="42">
        <v>14</v>
      </c>
      <c r="R34" s="42">
        <v>21</v>
      </c>
      <c r="S34" s="79">
        <f t="shared" si="0"/>
        <v>0.78125</v>
      </c>
      <c r="T34" s="209"/>
    </row>
    <row r="35" spans="1:20" ht="24.75" customHeight="1">
      <c r="A35" s="165">
        <v>2</v>
      </c>
      <c r="B35" s="48" t="s">
        <v>106</v>
      </c>
      <c r="C35" s="41">
        <v>106</v>
      </c>
      <c r="D35" s="41">
        <v>69</v>
      </c>
      <c r="E35" s="41">
        <v>37</v>
      </c>
      <c r="F35" s="41">
        <v>0</v>
      </c>
      <c r="G35" s="41">
        <v>0</v>
      </c>
      <c r="H35" s="41">
        <v>106</v>
      </c>
      <c r="I35" s="41">
        <v>64</v>
      </c>
      <c r="J35" s="41">
        <v>29</v>
      </c>
      <c r="K35" s="41">
        <v>4</v>
      </c>
      <c r="L35" s="41">
        <v>31</v>
      </c>
      <c r="M35" s="41">
        <v>0</v>
      </c>
      <c r="N35" s="41">
        <v>0</v>
      </c>
      <c r="O35" s="41">
        <v>0</v>
      </c>
      <c r="P35" s="41">
        <v>0</v>
      </c>
      <c r="Q35" s="41">
        <v>42</v>
      </c>
      <c r="R35" s="41">
        <v>73</v>
      </c>
      <c r="S35" s="70">
        <f t="shared" si="0"/>
        <v>0.515625</v>
      </c>
      <c r="T35" s="186"/>
    </row>
    <row r="36" spans="1:20" ht="24.75" customHeight="1">
      <c r="A36" s="165">
        <v>3</v>
      </c>
      <c r="B36" s="48" t="s">
        <v>107</v>
      </c>
      <c r="C36" s="41">
        <v>104</v>
      </c>
      <c r="D36" s="41">
        <v>65</v>
      </c>
      <c r="E36" s="41">
        <v>39</v>
      </c>
      <c r="F36" s="41">
        <v>2</v>
      </c>
      <c r="G36" s="41">
        <v>0</v>
      </c>
      <c r="H36" s="41">
        <v>102</v>
      </c>
      <c r="I36" s="41">
        <v>70</v>
      </c>
      <c r="J36" s="41">
        <v>21</v>
      </c>
      <c r="K36" s="41">
        <v>2</v>
      </c>
      <c r="L36" s="41">
        <v>45</v>
      </c>
      <c r="M36" s="41">
        <v>2</v>
      </c>
      <c r="N36" s="41">
        <v>0</v>
      </c>
      <c r="O36" s="41">
        <v>0</v>
      </c>
      <c r="P36" s="41">
        <v>0</v>
      </c>
      <c r="Q36" s="41">
        <v>32</v>
      </c>
      <c r="R36" s="41">
        <v>79</v>
      </c>
      <c r="S36" s="70">
        <f t="shared" si="0"/>
        <v>0.32857142857142857</v>
      </c>
      <c r="T36" s="186"/>
    </row>
    <row r="37" spans="1:20" ht="24.75" customHeight="1">
      <c r="A37" s="165">
        <v>4</v>
      </c>
      <c r="B37" s="48" t="s">
        <v>108</v>
      </c>
      <c r="C37" s="64">
        <v>97</v>
      </c>
      <c r="D37" s="64">
        <v>57</v>
      </c>
      <c r="E37" s="64">
        <v>40</v>
      </c>
      <c r="F37" s="64">
        <v>0</v>
      </c>
      <c r="G37" s="64">
        <v>0</v>
      </c>
      <c r="H37" s="41">
        <v>97</v>
      </c>
      <c r="I37" s="41">
        <v>62</v>
      </c>
      <c r="J37" s="64">
        <v>30</v>
      </c>
      <c r="K37" s="64">
        <v>1</v>
      </c>
      <c r="L37" s="64">
        <v>31</v>
      </c>
      <c r="M37" s="64">
        <v>0</v>
      </c>
      <c r="N37" s="64">
        <v>0</v>
      </c>
      <c r="O37" s="64">
        <v>0</v>
      </c>
      <c r="P37" s="64">
        <v>0</v>
      </c>
      <c r="Q37" s="64">
        <v>35</v>
      </c>
      <c r="R37" s="64">
        <v>66</v>
      </c>
      <c r="S37" s="70">
        <f t="shared" si="0"/>
        <v>0.5</v>
      </c>
      <c r="T37" s="186"/>
    </row>
    <row r="38" spans="1:20" ht="24.75" customHeight="1">
      <c r="A38" s="165">
        <v>5</v>
      </c>
      <c r="B38" s="48" t="s">
        <v>109</v>
      </c>
      <c r="C38" s="64">
        <v>67</v>
      </c>
      <c r="D38" s="64">
        <v>29</v>
      </c>
      <c r="E38" s="64">
        <v>38</v>
      </c>
      <c r="F38" s="64">
        <v>1</v>
      </c>
      <c r="G38" s="64">
        <v>0</v>
      </c>
      <c r="H38" s="41">
        <v>66</v>
      </c>
      <c r="I38" s="41">
        <v>46</v>
      </c>
      <c r="J38" s="64">
        <v>25</v>
      </c>
      <c r="K38" s="64">
        <v>5</v>
      </c>
      <c r="L38" s="64">
        <v>16</v>
      </c>
      <c r="M38" s="64">
        <v>0</v>
      </c>
      <c r="N38" s="64">
        <v>0</v>
      </c>
      <c r="O38" s="64">
        <v>0</v>
      </c>
      <c r="P38" s="64">
        <v>0</v>
      </c>
      <c r="Q38" s="64">
        <v>20</v>
      </c>
      <c r="R38" s="64">
        <v>36</v>
      </c>
      <c r="S38" s="70">
        <f t="shared" si="0"/>
        <v>0.6521739130434783</v>
      </c>
      <c r="T38" s="186"/>
    </row>
    <row r="39" spans="1:20" ht="24.75" customHeight="1">
      <c r="A39" s="207">
        <v>6</v>
      </c>
      <c r="B39" s="51" t="s">
        <v>110</v>
      </c>
      <c r="C39" s="64">
        <v>64</v>
      </c>
      <c r="D39" s="64">
        <v>28</v>
      </c>
      <c r="E39" s="64">
        <v>36</v>
      </c>
      <c r="F39" s="64">
        <v>3</v>
      </c>
      <c r="G39" s="64">
        <v>0</v>
      </c>
      <c r="H39" s="41">
        <v>61</v>
      </c>
      <c r="I39" s="41">
        <v>47</v>
      </c>
      <c r="J39" s="64">
        <v>31</v>
      </c>
      <c r="K39" s="64">
        <v>0</v>
      </c>
      <c r="L39" s="64">
        <v>16</v>
      </c>
      <c r="M39" s="64">
        <v>0</v>
      </c>
      <c r="N39" s="64">
        <v>0</v>
      </c>
      <c r="O39" s="64">
        <v>0</v>
      </c>
      <c r="P39" s="64">
        <v>0</v>
      </c>
      <c r="Q39" s="64">
        <v>14</v>
      </c>
      <c r="R39" s="64">
        <v>30</v>
      </c>
      <c r="S39" s="71">
        <f t="shared" si="0"/>
        <v>0.6595744680851063</v>
      </c>
      <c r="T39" s="210"/>
    </row>
    <row r="40" spans="1:20" ht="24.75" customHeight="1">
      <c r="A40" s="77" t="s">
        <v>8</v>
      </c>
      <c r="B40" s="56" t="s">
        <v>68</v>
      </c>
      <c r="C40" s="57">
        <v>142</v>
      </c>
      <c r="D40" s="57">
        <v>65</v>
      </c>
      <c r="E40" s="57">
        <v>77</v>
      </c>
      <c r="F40" s="57">
        <v>1</v>
      </c>
      <c r="G40" s="57">
        <v>0</v>
      </c>
      <c r="H40" s="57">
        <v>141</v>
      </c>
      <c r="I40" s="57">
        <v>119</v>
      </c>
      <c r="J40" s="57">
        <v>65</v>
      </c>
      <c r="K40" s="57">
        <v>1</v>
      </c>
      <c r="L40" s="57">
        <v>53</v>
      </c>
      <c r="M40" s="57">
        <v>0</v>
      </c>
      <c r="N40" s="57">
        <v>0</v>
      </c>
      <c r="O40" s="57">
        <v>0</v>
      </c>
      <c r="P40" s="57">
        <v>0</v>
      </c>
      <c r="Q40" s="57">
        <v>22</v>
      </c>
      <c r="R40" s="57">
        <v>75</v>
      </c>
      <c r="S40" s="73">
        <f>(J40+K40)/I40</f>
        <v>0.5546218487394958</v>
      </c>
      <c r="T40" s="185">
        <f>SUBTOTAL(9,T41:T42)</f>
        <v>0</v>
      </c>
    </row>
    <row r="41" spans="1:20" ht="24.75" customHeight="1">
      <c r="A41" s="160">
        <v>1</v>
      </c>
      <c r="B41" s="50" t="s">
        <v>111</v>
      </c>
      <c r="C41" s="66">
        <v>73</v>
      </c>
      <c r="D41" s="85">
        <v>14</v>
      </c>
      <c r="E41" s="85">
        <v>59</v>
      </c>
      <c r="F41" s="85">
        <v>0</v>
      </c>
      <c r="G41" s="85">
        <v>0</v>
      </c>
      <c r="H41" s="47">
        <v>73</v>
      </c>
      <c r="I41" s="66">
        <v>67</v>
      </c>
      <c r="J41" s="85">
        <v>51</v>
      </c>
      <c r="K41" s="85">
        <v>0</v>
      </c>
      <c r="L41" s="85">
        <v>16</v>
      </c>
      <c r="M41" s="85">
        <v>0</v>
      </c>
      <c r="N41" s="85">
        <v>0</v>
      </c>
      <c r="O41" s="85">
        <v>0</v>
      </c>
      <c r="P41" s="85">
        <v>0</v>
      </c>
      <c r="Q41" s="85">
        <v>6</v>
      </c>
      <c r="R41" s="85">
        <v>22</v>
      </c>
      <c r="S41" s="71">
        <f t="shared" si="0"/>
        <v>0.7611940298507462</v>
      </c>
      <c r="T41" s="193"/>
    </row>
    <row r="42" spans="1:20" ht="24.75" customHeight="1">
      <c r="A42" s="164">
        <v>2</v>
      </c>
      <c r="B42" s="51" t="s">
        <v>112</v>
      </c>
      <c r="C42" s="66">
        <v>69</v>
      </c>
      <c r="D42" s="66">
        <v>51</v>
      </c>
      <c r="E42" s="66">
        <v>18</v>
      </c>
      <c r="F42" s="66">
        <v>1</v>
      </c>
      <c r="G42" s="66">
        <v>0</v>
      </c>
      <c r="H42" s="47">
        <v>68</v>
      </c>
      <c r="I42" s="66">
        <v>52</v>
      </c>
      <c r="J42" s="66">
        <v>14</v>
      </c>
      <c r="K42" s="66">
        <v>1</v>
      </c>
      <c r="L42" s="66">
        <v>37</v>
      </c>
      <c r="M42" s="66">
        <v>0</v>
      </c>
      <c r="N42" s="66">
        <v>0</v>
      </c>
      <c r="O42" s="66">
        <v>0</v>
      </c>
      <c r="P42" s="66">
        <v>0</v>
      </c>
      <c r="Q42" s="66">
        <v>16</v>
      </c>
      <c r="R42" s="66">
        <v>53</v>
      </c>
      <c r="S42" s="71">
        <f t="shared" si="0"/>
        <v>0.28846153846153844</v>
      </c>
      <c r="T42" s="194"/>
    </row>
    <row r="43" spans="1:20" ht="24.75" customHeight="1">
      <c r="A43" s="77" t="s">
        <v>9</v>
      </c>
      <c r="B43" s="93" t="s">
        <v>69</v>
      </c>
      <c r="C43" s="57">
        <v>409</v>
      </c>
      <c r="D43" s="57">
        <v>201</v>
      </c>
      <c r="E43" s="57">
        <v>208</v>
      </c>
      <c r="F43" s="57">
        <v>3</v>
      </c>
      <c r="G43" s="57">
        <v>0</v>
      </c>
      <c r="H43" s="57">
        <v>406</v>
      </c>
      <c r="I43" s="57">
        <v>303</v>
      </c>
      <c r="J43" s="57">
        <v>166</v>
      </c>
      <c r="K43" s="57">
        <v>2</v>
      </c>
      <c r="L43" s="57">
        <v>134</v>
      </c>
      <c r="M43" s="57">
        <v>1</v>
      </c>
      <c r="N43" s="57">
        <v>0</v>
      </c>
      <c r="O43" s="57">
        <v>0</v>
      </c>
      <c r="P43" s="57">
        <v>0</v>
      </c>
      <c r="Q43" s="57">
        <v>103</v>
      </c>
      <c r="R43" s="57">
        <v>238</v>
      </c>
      <c r="S43" s="73">
        <f>(J43+K43)/I43</f>
        <v>0.5544554455445545</v>
      </c>
      <c r="T43" s="185">
        <f>SUBTOTAL(9,T44:T48)</f>
        <v>0</v>
      </c>
    </row>
    <row r="44" spans="1:20" ht="24.75" customHeight="1">
      <c r="A44" s="207">
        <v>1</v>
      </c>
      <c r="B44" s="49" t="s">
        <v>113</v>
      </c>
      <c r="C44" s="41">
        <v>62</v>
      </c>
      <c r="D44" s="42">
        <v>11</v>
      </c>
      <c r="E44" s="42">
        <v>51</v>
      </c>
      <c r="F44" s="42">
        <v>0</v>
      </c>
      <c r="G44" s="42">
        <v>0</v>
      </c>
      <c r="H44" s="41">
        <v>62</v>
      </c>
      <c r="I44" s="41">
        <v>60</v>
      </c>
      <c r="J44" s="42">
        <v>47</v>
      </c>
      <c r="K44" s="42">
        <v>0</v>
      </c>
      <c r="L44" s="42">
        <v>13</v>
      </c>
      <c r="M44" s="42">
        <v>0</v>
      </c>
      <c r="N44" s="42">
        <v>0</v>
      </c>
      <c r="O44" s="42">
        <v>0</v>
      </c>
      <c r="P44" s="42">
        <v>0</v>
      </c>
      <c r="Q44" s="42">
        <v>2</v>
      </c>
      <c r="R44" s="42">
        <v>15</v>
      </c>
      <c r="S44" s="70">
        <f t="shared" si="0"/>
        <v>0.7833333333333333</v>
      </c>
      <c r="T44" s="190"/>
    </row>
    <row r="45" spans="1:20" ht="24.75" customHeight="1">
      <c r="A45" s="165">
        <v>2</v>
      </c>
      <c r="B45" s="48" t="s">
        <v>114</v>
      </c>
      <c r="C45" s="41">
        <v>132</v>
      </c>
      <c r="D45" s="41">
        <v>73</v>
      </c>
      <c r="E45" s="41">
        <v>59</v>
      </c>
      <c r="F45" s="41">
        <v>1</v>
      </c>
      <c r="G45" s="41">
        <v>0</v>
      </c>
      <c r="H45" s="41">
        <v>131</v>
      </c>
      <c r="I45" s="41">
        <v>91</v>
      </c>
      <c r="J45" s="41">
        <v>48</v>
      </c>
      <c r="K45" s="41">
        <v>1</v>
      </c>
      <c r="L45" s="41">
        <v>41</v>
      </c>
      <c r="M45" s="41">
        <v>1</v>
      </c>
      <c r="N45" s="41">
        <v>0</v>
      </c>
      <c r="O45" s="41">
        <v>0</v>
      </c>
      <c r="P45" s="41">
        <v>0</v>
      </c>
      <c r="Q45" s="41">
        <v>40</v>
      </c>
      <c r="R45" s="41">
        <v>82</v>
      </c>
      <c r="S45" s="70">
        <f t="shared" si="0"/>
        <v>0.5384615384615384</v>
      </c>
      <c r="T45" s="211"/>
    </row>
    <row r="46" spans="1:20" ht="24.75" customHeight="1">
      <c r="A46" s="165">
        <v>3</v>
      </c>
      <c r="B46" s="48" t="s">
        <v>115</v>
      </c>
      <c r="C46" s="41">
        <v>100</v>
      </c>
      <c r="D46" s="41">
        <v>53</v>
      </c>
      <c r="E46" s="41">
        <v>47</v>
      </c>
      <c r="F46" s="41">
        <v>1</v>
      </c>
      <c r="G46" s="41">
        <v>0</v>
      </c>
      <c r="H46" s="41">
        <v>99</v>
      </c>
      <c r="I46" s="41">
        <v>82</v>
      </c>
      <c r="J46" s="41">
        <v>35</v>
      </c>
      <c r="K46" s="41">
        <v>0</v>
      </c>
      <c r="L46" s="41">
        <v>47</v>
      </c>
      <c r="M46" s="41">
        <v>0</v>
      </c>
      <c r="N46" s="41">
        <v>0</v>
      </c>
      <c r="O46" s="41">
        <v>0</v>
      </c>
      <c r="P46" s="41">
        <v>0</v>
      </c>
      <c r="Q46" s="41">
        <v>17</v>
      </c>
      <c r="R46" s="41">
        <v>64</v>
      </c>
      <c r="S46" s="70">
        <f t="shared" si="0"/>
        <v>0.4268292682926829</v>
      </c>
      <c r="T46" s="211"/>
    </row>
    <row r="47" spans="1:20" ht="24.75" customHeight="1">
      <c r="A47" s="165">
        <v>4</v>
      </c>
      <c r="B47" s="48" t="s">
        <v>116</v>
      </c>
      <c r="C47" s="41">
        <v>21</v>
      </c>
      <c r="D47" s="41">
        <v>17</v>
      </c>
      <c r="E47" s="41">
        <v>4</v>
      </c>
      <c r="F47" s="41">
        <v>0</v>
      </c>
      <c r="G47" s="41">
        <v>0</v>
      </c>
      <c r="H47" s="41">
        <v>21</v>
      </c>
      <c r="I47" s="41">
        <v>6</v>
      </c>
      <c r="J47" s="41">
        <v>4</v>
      </c>
      <c r="K47" s="41">
        <v>0</v>
      </c>
      <c r="L47" s="41">
        <v>2</v>
      </c>
      <c r="M47" s="41">
        <v>0</v>
      </c>
      <c r="N47" s="41">
        <v>0</v>
      </c>
      <c r="O47" s="41">
        <v>0</v>
      </c>
      <c r="P47" s="41">
        <v>0</v>
      </c>
      <c r="Q47" s="41">
        <v>15</v>
      </c>
      <c r="R47" s="41">
        <v>17</v>
      </c>
      <c r="S47" s="70">
        <f t="shared" si="0"/>
        <v>0.6666666666666666</v>
      </c>
      <c r="T47" s="211"/>
    </row>
    <row r="48" spans="1:20" ht="24.75" customHeight="1">
      <c r="A48" s="165">
        <v>5</v>
      </c>
      <c r="B48" s="48" t="s">
        <v>117</v>
      </c>
      <c r="C48" s="41">
        <v>94</v>
      </c>
      <c r="D48" s="41">
        <v>47</v>
      </c>
      <c r="E48" s="41">
        <v>47</v>
      </c>
      <c r="F48" s="41">
        <v>1</v>
      </c>
      <c r="G48" s="41">
        <v>0</v>
      </c>
      <c r="H48" s="41">
        <v>93</v>
      </c>
      <c r="I48" s="41">
        <v>64</v>
      </c>
      <c r="J48" s="41">
        <v>32</v>
      </c>
      <c r="K48" s="41">
        <v>1</v>
      </c>
      <c r="L48" s="41">
        <v>31</v>
      </c>
      <c r="M48" s="41">
        <v>0</v>
      </c>
      <c r="N48" s="41">
        <v>0</v>
      </c>
      <c r="O48" s="41">
        <v>0</v>
      </c>
      <c r="P48" s="41">
        <v>0</v>
      </c>
      <c r="Q48" s="41">
        <v>29</v>
      </c>
      <c r="R48" s="41">
        <v>60</v>
      </c>
      <c r="S48" s="70">
        <f t="shared" si="0"/>
        <v>0.515625</v>
      </c>
      <c r="T48" s="211"/>
    </row>
    <row r="49" spans="1:20" ht="24.75" customHeight="1">
      <c r="A49" s="77" t="s">
        <v>13</v>
      </c>
      <c r="B49" s="93" t="s">
        <v>70</v>
      </c>
      <c r="C49" s="57">
        <v>57</v>
      </c>
      <c r="D49" s="57">
        <v>27</v>
      </c>
      <c r="E49" s="57">
        <v>30</v>
      </c>
      <c r="F49" s="57">
        <v>2</v>
      </c>
      <c r="G49" s="57">
        <v>0</v>
      </c>
      <c r="H49" s="57">
        <v>55</v>
      </c>
      <c r="I49" s="57">
        <v>32</v>
      </c>
      <c r="J49" s="57">
        <v>21</v>
      </c>
      <c r="K49" s="57">
        <v>0</v>
      </c>
      <c r="L49" s="57">
        <v>11</v>
      </c>
      <c r="M49" s="57">
        <v>0</v>
      </c>
      <c r="N49" s="57">
        <v>0</v>
      </c>
      <c r="O49" s="57">
        <v>0</v>
      </c>
      <c r="P49" s="57">
        <v>0</v>
      </c>
      <c r="Q49" s="57">
        <v>23</v>
      </c>
      <c r="R49" s="57">
        <v>34</v>
      </c>
      <c r="S49" s="73">
        <f>(J49+K49)/I49</f>
        <v>0.65625</v>
      </c>
      <c r="T49" s="185">
        <f>SUBTOTAL(9,T50:T52)</f>
        <v>0</v>
      </c>
    </row>
    <row r="50" spans="1:20" ht="24.75" customHeight="1">
      <c r="A50" s="163">
        <v>1</v>
      </c>
      <c r="B50" s="162" t="s">
        <v>118</v>
      </c>
      <c r="C50" s="161">
        <v>20</v>
      </c>
      <c r="D50" s="161">
        <v>14</v>
      </c>
      <c r="E50" s="161">
        <v>6</v>
      </c>
      <c r="F50" s="161">
        <v>2</v>
      </c>
      <c r="G50" s="161">
        <v>0</v>
      </c>
      <c r="H50" s="161">
        <v>18</v>
      </c>
      <c r="I50" s="161">
        <v>4</v>
      </c>
      <c r="J50" s="161">
        <v>4</v>
      </c>
      <c r="K50" s="161">
        <v>0</v>
      </c>
      <c r="L50" s="161">
        <v>0</v>
      </c>
      <c r="M50" s="161">
        <v>0</v>
      </c>
      <c r="N50" s="161">
        <v>0</v>
      </c>
      <c r="O50" s="161">
        <v>0</v>
      </c>
      <c r="P50" s="161">
        <v>0</v>
      </c>
      <c r="Q50" s="161">
        <v>14</v>
      </c>
      <c r="R50" s="161">
        <v>14</v>
      </c>
      <c r="S50" s="71">
        <f>(J50+K50)/I50</f>
        <v>1</v>
      </c>
      <c r="T50" s="196"/>
    </row>
    <row r="51" spans="1:20" ht="24.75" customHeight="1">
      <c r="A51" s="165">
        <v>2</v>
      </c>
      <c r="B51" s="51" t="s">
        <v>119</v>
      </c>
      <c r="C51" s="66">
        <v>22</v>
      </c>
      <c r="D51" s="47">
        <v>10</v>
      </c>
      <c r="E51" s="47">
        <v>12</v>
      </c>
      <c r="F51" s="47">
        <v>0</v>
      </c>
      <c r="G51" s="47">
        <v>0</v>
      </c>
      <c r="H51" s="47">
        <v>22</v>
      </c>
      <c r="I51" s="42">
        <v>15</v>
      </c>
      <c r="J51" s="47">
        <v>9</v>
      </c>
      <c r="K51" s="47">
        <v>0</v>
      </c>
      <c r="L51" s="47">
        <v>6</v>
      </c>
      <c r="M51" s="47">
        <v>0</v>
      </c>
      <c r="N51" s="47">
        <v>0</v>
      </c>
      <c r="O51" s="47">
        <v>0</v>
      </c>
      <c r="P51" s="47">
        <v>0</v>
      </c>
      <c r="Q51" s="47">
        <v>7</v>
      </c>
      <c r="R51" s="47">
        <v>13</v>
      </c>
      <c r="S51" s="71">
        <f>(J51+K51)/I51</f>
        <v>0.6</v>
      </c>
      <c r="T51" s="197"/>
    </row>
    <row r="52" spans="1:20" ht="24.75" customHeight="1">
      <c r="A52" s="164">
        <v>3</v>
      </c>
      <c r="B52" s="86" t="s">
        <v>120</v>
      </c>
      <c r="C52" s="66">
        <v>15</v>
      </c>
      <c r="D52" s="66">
        <v>3</v>
      </c>
      <c r="E52" s="66">
        <v>12</v>
      </c>
      <c r="F52" s="66">
        <v>0</v>
      </c>
      <c r="G52" s="66">
        <v>0</v>
      </c>
      <c r="H52" s="47">
        <v>15</v>
      </c>
      <c r="I52" s="41">
        <v>13</v>
      </c>
      <c r="J52" s="47">
        <v>8</v>
      </c>
      <c r="K52" s="47">
        <v>0</v>
      </c>
      <c r="L52" s="47">
        <v>5</v>
      </c>
      <c r="M52" s="47">
        <v>0</v>
      </c>
      <c r="N52" s="47">
        <v>0</v>
      </c>
      <c r="O52" s="47">
        <v>0</v>
      </c>
      <c r="P52" s="47">
        <v>0</v>
      </c>
      <c r="Q52" s="47">
        <v>2</v>
      </c>
      <c r="R52" s="47">
        <v>7</v>
      </c>
      <c r="S52" s="71">
        <f>(J52+K52)/I52</f>
        <v>0.6153846153846154</v>
      </c>
      <c r="T52" s="191"/>
    </row>
    <row r="53" spans="1:20" ht="24.75" customHeight="1">
      <c r="A53" s="77" t="s">
        <v>16</v>
      </c>
      <c r="B53" s="56" t="s">
        <v>71</v>
      </c>
      <c r="C53" s="57">
        <v>184</v>
      </c>
      <c r="D53" s="57">
        <v>80</v>
      </c>
      <c r="E53" s="57">
        <v>104</v>
      </c>
      <c r="F53" s="57">
        <v>4</v>
      </c>
      <c r="G53" s="57">
        <v>0</v>
      </c>
      <c r="H53" s="57">
        <v>180</v>
      </c>
      <c r="I53" s="57">
        <v>129</v>
      </c>
      <c r="J53" s="57">
        <v>90</v>
      </c>
      <c r="K53" s="57">
        <v>0</v>
      </c>
      <c r="L53" s="57">
        <v>39</v>
      </c>
      <c r="M53" s="57">
        <v>0</v>
      </c>
      <c r="N53" s="57">
        <v>0</v>
      </c>
      <c r="O53" s="57">
        <v>0</v>
      </c>
      <c r="P53" s="57">
        <v>0</v>
      </c>
      <c r="Q53" s="57">
        <v>51</v>
      </c>
      <c r="R53" s="57">
        <v>90</v>
      </c>
      <c r="S53" s="73">
        <f>(J53+K53)/I53</f>
        <v>0.6976744186046512</v>
      </c>
      <c r="T53" s="185">
        <f>SUBTOTAL(9,T54:T56)</f>
        <v>0</v>
      </c>
    </row>
    <row r="54" spans="1:20" ht="24.75" customHeight="1">
      <c r="A54" s="160">
        <v>1</v>
      </c>
      <c r="B54" s="50" t="s">
        <v>121</v>
      </c>
      <c r="C54" s="85">
        <v>64</v>
      </c>
      <c r="D54" s="85">
        <v>2</v>
      </c>
      <c r="E54" s="85">
        <v>62</v>
      </c>
      <c r="F54" s="85">
        <v>4</v>
      </c>
      <c r="G54" s="85">
        <v>0</v>
      </c>
      <c r="H54" s="85">
        <v>60</v>
      </c>
      <c r="I54" s="85">
        <v>59</v>
      </c>
      <c r="J54" s="85">
        <v>51</v>
      </c>
      <c r="K54" s="85">
        <v>0</v>
      </c>
      <c r="L54" s="85">
        <v>8</v>
      </c>
      <c r="M54" s="85">
        <v>0</v>
      </c>
      <c r="N54" s="85">
        <v>0</v>
      </c>
      <c r="O54" s="85">
        <v>0</v>
      </c>
      <c r="P54" s="85">
        <v>0</v>
      </c>
      <c r="Q54" s="85">
        <v>1</v>
      </c>
      <c r="R54" s="85">
        <v>9</v>
      </c>
      <c r="S54" s="71">
        <f t="shared" si="0"/>
        <v>0.864406779661017</v>
      </c>
      <c r="T54" s="196"/>
    </row>
    <row r="55" spans="1:20" ht="24.75" customHeight="1">
      <c r="A55" s="207">
        <v>2</v>
      </c>
      <c r="B55" s="51" t="s">
        <v>122</v>
      </c>
      <c r="C55" s="66">
        <v>73</v>
      </c>
      <c r="D55" s="47">
        <v>49</v>
      </c>
      <c r="E55" s="47">
        <v>24</v>
      </c>
      <c r="F55" s="47">
        <v>0</v>
      </c>
      <c r="G55" s="47">
        <v>0</v>
      </c>
      <c r="H55" s="47">
        <v>73</v>
      </c>
      <c r="I55" s="42">
        <v>32</v>
      </c>
      <c r="J55" s="47">
        <v>27</v>
      </c>
      <c r="K55" s="47">
        <v>0</v>
      </c>
      <c r="L55" s="47">
        <v>5</v>
      </c>
      <c r="M55" s="47">
        <v>0</v>
      </c>
      <c r="N55" s="47">
        <v>0</v>
      </c>
      <c r="O55" s="47">
        <v>0</v>
      </c>
      <c r="P55" s="47">
        <v>0</v>
      </c>
      <c r="Q55" s="47">
        <v>41</v>
      </c>
      <c r="R55" s="47">
        <v>46</v>
      </c>
      <c r="S55" s="71">
        <f t="shared" si="0"/>
        <v>0.84375</v>
      </c>
      <c r="T55" s="212"/>
    </row>
    <row r="56" spans="1:20" ht="24.75" customHeight="1">
      <c r="A56" s="165">
        <v>3</v>
      </c>
      <c r="B56" s="51" t="s">
        <v>123</v>
      </c>
      <c r="C56" s="66">
        <v>47</v>
      </c>
      <c r="D56" s="66">
        <v>29</v>
      </c>
      <c r="E56" s="66">
        <v>18</v>
      </c>
      <c r="F56" s="66">
        <v>0</v>
      </c>
      <c r="G56" s="66">
        <v>0</v>
      </c>
      <c r="H56" s="47">
        <v>47</v>
      </c>
      <c r="I56" s="41">
        <v>38</v>
      </c>
      <c r="J56" s="47">
        <v>12</v>
      </c>
      <c r="K56" s="47">
        <v>0</v>
      </c>
      <c r="L56" s="47">
        <v>26</v>
      </c>
      <c r="M56" s="47">
        <v>0</v>
      </c>
      <c r="N56" s="47">
        <v>0</v>
      </c>
      <c r="O56" s="47">
        <v>0</v>
      </c>
      <c r="P56" s="47">
        <v>0</v>
      </c>
      <c r="Q56" s="47">
        <v>9</v>
      </c>
      <c r="R56" s="47">
        <v>35</v>
      </c>
      <c r="S56" s="71">
        <f t="shared" si="0"/>
        <v>0.3157894736842105</v>
      </c>
      <c r="T56" s="211"/>
    </row>
    <row r="57" spans="1:20" ht="30" customHeight="1">
      <c r="A57" s="77" t="s">
        <v>14</v>
      </c>
      <c r="B57" s="82" t="s">
        <v>72</v>
      </c>
      <c r="C57" s="57">
        <v>162</v>
      </c>
      <c r="D57" s="57">
        <v>58</v>
      </c>
      <c r="E57" s="57">
        <v>104</v>
      </c>
      <c r="F57" s="57">
        <v>2</v>
      </c>
      <c r="G57" s="57">
        <v>0</v>
      </c>
      <c r="H57" s="57">
        <v>160</v>
      </c>
      <c r="I57" s="57">
        <v>135</v>
      </c>
      <c r="J57" s="57">
        <v>71</v>
      </c>
      <c r="K57" s="57">
        <v>0</v>
      </c>
      <c r="L57" s="57">
        <v>64</v>
      </c>
      <c r="M57" s="57">
        <v>0</v>
      </c>
      <c r="N57" s="57">
        <v>0</v>
      </c>
      <c r="O57" s="57">
        <v>0</v>
      </c>
      <c r="P57" s="57">
        <v>0</v>
      </c>
      <c r="Q57" s="57">
        <v>25</v>
      </c>
      <c r="R57" s="57">
        <v>89</v>
      </c>
      <c r="S57" s="73">
        <f>(J57+K57)/I57</f>
        <v>0.5259259259259259</v>
      </c>
      <c r="T57" s="185">
        <f>SUBTOTAL(9,T58:T61)</f>
        <v>0</v>
      </c>
    </row>
    <row r="58" spans="1:20" ht="24" customHeight="1">
      <c r="A58" s="160">
        <v>1</v>
      </c>
      <c r="B58" s="167" t="s">
        <v>124</v>
      </c>
      <c r="C58" s="161">
        <v>32</v>
      </c>
      <c r="D58" s="161">
        <v>8</v>
      </c>
      <c r="E58" s="161">
        <v>24</v>
      </c>
      <c r="F58" s="161">
        <v>0</v>
      </c>
      <c r="G58" s="161">
        <v>0</v>
      </c>
      <c r="H58" s="161">
        <v>32</v>
      </c>
      <c r="I58" s="161">
        <v>29</v>
      </c>
      <c r="J58" s="161">
        <v>18</v>
      </c>
      <c r="K58" s="161">
        <v>0</v>
      </c>
      <c r="L58" s="161">
        <v>11</v>
      </c>
      <c r="M58" s="161">
        <v>0</v>
      </c>
      <c r="N58" s="161">
        <v>0</v>
      </c>
      <c r="O58" s="161">
        <v>0</v>
      </c>
      <c r="P58" s="161">
        <v>0</v>
      </c>
      <c r="Q58" s="161">
        <v>3</v>
      </c>
      <c r="R58" s="161">
        <v>14</v>
      </c>
      <c r="S58" s="71">
        <f t="shared" si="0"/>
        <v>0.6206896551724138</v>
      </c>
      <c r="T58" s="196"/>
    </row>
    <row r="59" spans="1:20" ht="30" customHeight="1">
      <c r="A59" s="207">
        <v>2</v>
      </c>
      <c r="B59" s="84" t="s">
        <v>125</v>
      </c>
      <c r="C59" s="59">
        <v>46</v>
      </c>
      <c r="D59" s="42">
        <v>20</v>
      </c>
      <c r="E59" s="42">
        <v>26</v>
      </c>
      <c r="F59" s="42">
        <v>2</v>
      </c>
      <c r="G59" s="42">
        <v>0</v>
      </c>
      <c r="H59" s="47">
        <v>44</v>
      </c>
      <c r="I59" s="47">
        <v>35</v>
      </c>
      <c r="J59" s="42">
        <v>10</v>
      </c>
      <c r="K59" s="42">
        <v>0</v>
      </c>
      <c r="L59" s="42">
        <v>25</v>
      </c>
      <c r="M59" s="42">
        <v>0</v>
      </c>
      <c r="N59" s="42">
        <v>0</v>
      </c>
      <c r="O59" s="42">
        <v>0</v>
      </c>
      <c r="P59" s="42">
        <v>0</v>
      </c>
      <c r="Q59" s="42">
        <v>9</v>
      </c>
      <c r="R59" s="42">
        <v>34</v>
      </c>
      <c r="S59" s="71">
        <f t="shared" si="0"/>
        <v>0.2857142857142857</v>
      </c>
      <c r="T59" s="197"/>
    </row>
    <row r="60" spans="1:20" ht="24.75" customHeight="1">
      <c r="A60" s="165">
        <v>3</v>
      </c>
      <c r="B60" s="48" t="s">
        <v>126</v>
      </c>
      <c r="C60" s="64">
        <v>50</v>
      </c>
      <c r="D60" s="64">
        <v>27</v>
      </c>
      <c r="E60" s="64">
        <v>23</v>
      </c>
      <c r="F60" s="64">
        <v>0</v>
      </c>
      <c r="G60" s="64">
        <v>0</v>
      </c>
      <c r="H60" s="41">
        <v>50</v>
      </c>
      <c r="I60" s="41">
        <v>37</v>
      </c>
      <c r="J60" s="41">
        <v>16</v>
      </c>
      <c r="K60" s="41">
        <v>0</v>
      </c>
      <c r="L60" s="41">
        <v>21</v>
      </c>
      <c r="M60" s="41">
        <v>0</v>
      </c>
      <c r="N60" s="41">
        <v>0</v>
      </c>
      <c r="O60" s="41">
        <v>0</v>
      </c>
      <c r="P60" s="41">
        <v>0</v>
      </c>
      <c r="Q60" s="41">
        <v>13</v>
      </c>
      <c r="R60" s="41">
        <v>34</v>
      </c>
      <c r="S60" s="70">
        <f t="shared" si="0"/>
        <v>0.43243243243243246</v>
      </c>
      <c r="T60" s="191"/>
    </row>
    <row r="61" spans="1:20" ht="24.75" customHeight="1">
      <c r="A61" s="165">
        <v>4</v>
      </c>
      <c r="B61" s="48" t="s">
        <v>127</v>
      </c>
      <c r="C61" s="64">
        <v>34</v>
      </c>
      <c r="D61" s="64">
        <v>3</v>
      </c>
      <c r="E61" s="64">
        <v>31</v>
      </c>
      <c r="F61" s="64">
        <v>0</v>
      </c>
      <c r="G61" s="64">
        <v>0</v>
      </c>
      <c r="H61" s="41">
        <v>34</v>
      </c>
      <c r="I61" s="41">
        <v>34</v>
      </c>
      <c r="J61" s="41">
        <v>27</v>
      </c>
      <c r="K61" s="41">
        <v>0</v>
      </c>
      <c r="L61" s="41">
        <v>7</v>
      </c>
      <c r="M61" s="41">
        <v>0</v>
      </c>
      <c r="N61" s="41">
        <v>0</v>
      </c>
      <c r="O61" s="41">
        <v>0</v>
      </c>
      <c r="P61" s="41">
        <v>0</v>
      </c>
      <c r="Q61" s="41">
        <v>0</v>
      </c>
      <c r="R61" s="41">
        <v>7</v>
      </c>
      <c r="S61" s="70">
        <f t="shared" si="0"/>
        <v>0.7941176470588235</v>
      </c>
      <c r="T61" s="191"/>
    </row>
    <row r="62" spans="1:20" ht="24.75" customHeight="1">
      <c r="A62" s="77" t="s">
        <v>15</v>
      </c>
      <c r="B62" s="93" t="s">
        <v>73</v>
      </c>
      <c r="C62" s="57">
        <v>37</v>
      </c>
      <c r="D62" s="57">
        <v>10</v>
      </c>
      <c r="E62" s="57">
        <v>27</v>
      </c>
      <c r="F62" s="57">
        <v>0</v>
      </c>
      <c r="G62" s="57">
        <v>0</v>
      </c>
      <c r="H62" s="57">
        <v>37</v>
      </c>
      <c r="I62" s="57">
        <v>31</v>
      </c>
      <c r="J62" s="57">
        <v>25</v>
      </c>
      <c r="K62" s="57">
        <v>0</v>
      </c>
      <c r="L62" s="57">
        <v>6</v>
      </c>
      <c r="M62" s="57">
        <v>0</v>
      </c>
      <c r="N62" s="57">
        <v>0</v>
      </c>
      <c r="O62" s="57">
        <v>0</v>
      </c>
      <c r="P62" s="57">
        <v>0</v>
      </c>
      <c r="Q62" s="57">
        <v>6</v>
      </c>
      <c r="R62" s="57">
        <v>12</v>
      </c>
      <c r="S62" s="73">
        <f aca="true" t="shared" si="1" ref="S62:S70">(J62+K62)/I62</f>
        <v>0.8064516129032258</v>
      </c>
      <c r="T62" s="185">
        <f>SUBTOTAL(9,T63:T64)</f>
        <v>0</v>
      </c>
    </row>
    <row r="63" spans="1:20" ht="24.75" customHeight="1">
      <c r="A63" s="160">
        <v>1</v>
      </c>
      <c r="B63" s="168" t="s">
        <v>128</v>
      </c>
      <c r="C63" s="161">
        <v>10</v>
      </c>
      <c r="D63" s="161">
        <v>2</v>
      </c>
      <c r="E63" s="161">
        <v>8</v>
      </c>
      <c r="F63" s="161">
        <v>0</v>
      </c>
      <c r="G63" s="161">
        <v>0</v>
      </c>
      <c r="H63" s="161">
        <v>10</v>
      </c>
      <c r="I63" s="161">
        <v>9</v>
      </c>
      <c r="J63" s="161">
        <v>8</v>
      </c>
      <c r="K63" s="161">
        <v>0</v>
      </c>
      <c r="L63" s="161">
        <v>1</v>
      </c>
      <c r="M63" s="161">
        <v>0</v>
      </c>
      <c r="N63" s="161">
        <v>0</v>
      </c>
      <c r="O63" s="161">
        <v>0</v>
      </c>
      <c r="P63" s="161">
        <v>0</v>
      </c>
      <c r="Q63" s="161">
        <v>1</v>
      </c>
      <c r="R63" s="161">
        <v>2</v>
      </c>
      <c r="S63" s="71">
        <f t="shared" si="1"/>
        <v>0.8888888888888888</v>
      </c>
      <c r="T63" s="196"/>
    </row>
    <row r="64" spans="1:20" ht="24.75" customHeight="1">
      <c r="A64" s="164">
        <v>2</v>
      </c>
      <c r="B64" s="51" t="s">
        <v>129</v>
      </c>
      <c r="C64" s="59">
        <v>27</v>
      </c>
      <c r="D64" s="59">
        <v>8</v>
      </c>
      <c r="E64" s="59">
        <v>19</v>
      </c>
      <c r="F64" s="59">
        <v>0</v>
      </c>
      <c r="G64" s="59">
        <v>0</v>
      </c>
      <c r="H64" s="59">
        <v>27</v>
      </c>
      <c r="I64" s="59">
        <v>22</v>
      </c>
      <c r="J64" s="59">
        <v>17</v>
      </c>
      <c r="K64" s="59">
        <v>0</v>
      </c>
      <c r="L64" s="59">
        <v>5</v>
      </c>
      <c r="M64" s="59">
        <v>0</v>
      </c>
      <c r="N64" s="59">
        <v>0</v>
      </c>
      <c r="O64" s="59">
        <v>0</v>
      </c>
      <c r="P64" s="59">
        <v>0</v>
      </c>
      <c r="Q64" s="59">
        <v>5</v>
      </c>
      <c r="R64" s="59">
        <v>10</v>
      </c>
      <c r="S64" s="71">
        <f t="shared" si="1"/>
        <v>0.7727272727272727</v>
      </c>
      <c r="T64" s="199"/>
    </row>
    <row r="65" spans="1:20" ht="24.75" customHeight="1">
      <c r="A65" s="77" t="s">
        <v>74</v>
      </c>
      <c r="B65" s="93" t="s">
        <v>75</v>
      </c>
      <c r="C65" s="57">
        <v>15</v>
      </c>
      <c r="D65" s="57">
        <v>3</v>
      </c>
      <c r="E65" s="57">
        <v>12</v>
      </c>
      <c r="F65" s="57">
        <v>0</v>
      </c>
      <c r="G65" s="57">
        <v>0</v>
      </c>
      <c r="H65" s="57">
        <v>15</v>
      </c>
      <c r="I65" s="57">
        <v>14</v>
      </c>
      <c r="J65" s="57">
        <v>9</v>
      </c>
      <c r="K65" s="57">
        <v>0</v>
      </c>
      <c r="L65" s="57">
        <v>5</v>
      </c>
      <c r="M65" s="57">
        <v>0</v>
      </c>
      <c r="N65" s="57">
        <v>0</v>
      </c>
      <c r="O65" s="57">
        <v>0</v>
      </c>
      <c r="P65" s="57">
        <v>0</v>
      </c>
      <c r="Q65" s="57">
        <v>1</v>
      </c>
      <c r="R65" s="57">
        <v>6</v>
      </c>
      <c r="S65" s="73">
        <f t="shared" si="1"/>
        <v>0.6428571428571429</v>
      </c>
      <c r="T65" s="185">
        <f>SUBTOTAL(9,T66:T67)</f>
        <v>0</v>
      </c>
    </row>
    <row r="66" spans="1:20" ht="24.75" customHeight="1">
      <c r="A66" s="164">
        <v>1</v>
      </c>
      <c r="B66" s="169" t="s">
        <v>130</v>
      </c>
      <c r="C66" s="166">
        <v>9</v>
      </c>
      <c r="D66" s="166">
        <v>3</v>
      </c>
      <c r="E66" s="166">
        <v>6</v>
      </c>
      <c r="F66" s="166">
        <v>0</v>
      </c>
      <c r="G66" s="166">
        <v>0</v>
      </c>
      <c r="H66" s="166">
        <v>9</v>
      </c>
      <c r="I66" s="166">
        <v>8</v>
      </c>
      <c r="J66" s="166">
        <v>4</v>
      </c>
      <c r="K66" s="166">
        <v>0</v>
      </c>
      <c r="L66" s="166">
        <v>4</v>
      </c>
      <c r="M66" s="166">
        <v>0</v>
      </c>
      <c r="N66" s="166">
        <v>0</v>
      </c>
      <c r="O66" s="166">
        <v>0</v>
      </c>
      <c r="P66" s="166">
        <v>0</v>
      </c>
      <c r="Q66" s="166">
        <v>1</v>
      </c>
      <c r="R66" s="166">
        <v>5</v>
      </c>
      <c r="S66" s="71">
        <f t="shared" si="1"/>
        <v>0.5</v>
      </c>
      <c r="T66" s="199"/>
    </row>
    <row r="67" spans="1:20" ht="24.75" customHeight="1">
      <c r="A67" s="164">
        <v>2</v>
      </c>
      <c r="B67" s="51" t="s">
        <v>131</v>
      </c>
      <c r="C67" s="66">
        <v>6</v>
      </c>
      <c r="D67" s="66">
        <v>0</v>
      </c>
      <c r="E67" s="66">
        <v>6</v>
      </c>
      <c r="F67" s="66">
        <v>0</v>
      </c>
      <c r="G67" s="66">
        <v>0</v>
      </c>
      <c r="H67" s="59">
        <v>6</v>
      </c>
      <c r="I67" s="59">
        <v>6</v>
      </c>
      <c r="J67" s="59">
        <v>5</v>
      </c>
      <c r="K67" s="59">
        <v>0</v>
      </c>
      <c r="L67" s="59">
        <v>1</v>
      </c>
      <c r="M67" s="59">
        <v>0</v>
      </c>
      <c r="N67" s="59">
        <v>0</v>
      </c>
      <c r="O67" s="59">
        <v>0</v>
      </c>
      <c r="P67" s="59">
        <v>0</v>
      </c>
      <c r="Q67" s="59">
        <v>0</v>
      </c>
      <c r="R67" s="59">
        <v>1</v>
      </c>
      <c r="S67" s="71">
        <f t="shared" si="1"/>
        <v>0.8333333333333334</v>
      </c>
      <c r="T67" s="198"/>
    </row>
    <row r="68" spans="1:20" ht="24.75" customHeight="1">
      <c r="A68" s="77" t="s">
        <v>76</v>
      </c>
      <c r="B68" s="93" t="s">
        <v>77</v>
      </c>
      <c r="C68" s="57">
        <v>17</v>
      </c>
      <c r="D68" s="57">
        <v>2</v>
      </c>
      <c r="E68" s="57">
        <v>15</v>
      </c>
      <c r="F68" s="57">
        <v>0</v>
      </c>
      <c r="G68" s="57">
        <v>0</v>
      </c>
      <c r="H68" s="57">
        <v>17</v>
      </c>
      <c r="I68" s="57">
        <v>15</v>
      </c>
      <c r="J68" s="57">
        <v>14</v>
      </c>
      <c r="K68" s="57">
        <v>0</v>
      </c>
      <c r="L68" s="57">
        <v>1</v>
      </c>
      <c r="M68" s="57">
        <v>0</v>
      </c>
      <c r="N68" s="57">
        <v>0</v>
      </c>
      <c r="O68" s="57">
        <v>0</v>
      </c>
      <c r="P68" s="57">
        <v>0</v>
      </c>
      <c r="Q68" s="57">
        <v>2</v>
      </c>
      <c r="R68" s="57">
        <v>3</v>
      </c>
      <c r="S68" s="73">
        <f t="shared" si="1"/>
        <v>0.9333333333333333</v>
      </c>
      <c r="T68" s="185">
        <f>SUBTOTAL(9,T69:T70)</f>
        <v>0</v>
      </c>
    </row>
    <row r="69" spans="1:20" ht="24.75" customHeight="1">
      <c r="A69" s="164">
        <v>1</v>
      </c>
      <c r="B69" s="169" t="s">
        <v>132</v>
      </c>
      <c r="C69" s="166">
        <v>9</v>
      </c>
      <c r="D69" s="166">
        <v>1</v>
      </c>
      <c r="E69" s="166">
        <v>8</v>
      </c>
      <c r="F69" s="166">
        <v>0</v>
      </c>
      <c r="G69" s="166">
        <v>0</v>
      </c>
      <c r="H69" s="166">
        <v>9</v>
      </c>
      <c r="I69" s="166">
        <v>8</v>
      </c>
      <c r="J69" s="166">
        <v>8</v>
      </c>
      <c r="K69" s="166">
        <v>0</v>
      </c>
      <c r="L69" s="166">
        <v>0</v>
      </c>
      <c r="M69" s="166">
        <v>0</v>
      </c>
      <c r="N69" s="166">
        <v>0</v>
      </c>
      <c r="O69" s="166">
        <v>0</v>
      </c>
      <c r="P69" s="166">
        <v>0</v>
      </c>
      <c r="Q69" s="166">
        <v>1</v>
      </c>
      <c r="R69" s="166">
        <v>1</v>
      </c>
      <c r="S69" s="74">
        <f t="shared" si="1"/>
        <v>1</v>
      </c>
      <c r="T69" s="199"/>
    </row>
    <row r="70" spans="1:20" ht="24.75" customHeight="1">
      <c r="A70" s="208">
        <v>2</v>
      </c>
      <c r="B70" s="67" t="s">
        <v>133</v>
      </c>
      <c r="C70" s="68">
        <v>8</v>
      </c>
      <c r="D70" s="68">
        <v>1</v>
      </c>
      <c r="E70" s="68">
        <v>7</v>
      </c>
      <c r="F70" s="68">
        <v>0</v>
      </c>
      <c r="G70" s="68">
        <v>0</v>
      </c>
      <c r="H70" s="68">
        <v>8</v>
      </c>
      <c r="I70" s="68">
        <v>7</v>
      </c>
      <c r="J70" s="68">
        <v>6</v>
      </c>
      <c r="K70" s="68">
        <v>0</v>
      </c>
      <c r="L70" s="68">
        <v>1</v>
      </c>
      <c r="M70" s="68">
        <v>0</v>
      </c>
      <c r="N70" s="68">
        <v>0</v>
      </c>
      <c r="O70" s="68">
        <v>0</v>
      </c>
      <c r="P70" s="68">
        <v>0</v>
      </c>
      <c r="Q70" s="68">
        <v>1</v>
      </c>
      <c r="R70" s="68">
        <v>2</v>
      </c>
      <c r="S70" s="177">
        <f t="shared" si="1"/>
        <v>0.8571428571428571</v>
      </c>
      <c r="T70" s="200"/>
    </row>
    <row r="71" spans="1:19" ht="11.25" customHeight="1">
      <c r="A71" s="60"/>
      <c r="B71" s="61"/>
      <c r="C71" s="62"/>
      <c r="D71" s="62"/>
      <c r="E71" s="62"/>
      <c r="F71" s="62"/>
      <c r="G71" s="62"/>
      <c r="H71" s="62"/>
      <c r="I71" s="62"/>
      <c r="J71" s="62"/>
      <c r="K71" s="62"/>
      <c r="L71" s="62"/>
      <c r="M71" s="62"/>
      <c r="N71" s="62"/>
      <c r="O71" s="62"/>
      <c r="P71" s="62"/>
      <c r="Q71" s="62"/>
      <c r="R71" s="62"/>
      <c r="S71" s="63"/>
    </row>
    <row r="72" spans="1:19" ht="17.25" customHeight="1">
      <c r="A72" s="219"/>
      <c r="B72" s="219"/>
      <c r="C72" s="219"/>
      <c r="D72" s="219"/>
      <c r="E72" s="219"/>
      <c r="F72" s="24"/>
      <c r="G72" s="24"/>
      <c r="H72" s="24"/>
      <c r="I72" s="24"/>
      <c r="J72" s="24"/>
      <c r="K72" s="24"/>
      <c r="L72" s="24"/>
      <c r="M72" s="24"/>
      <c r="N72" s="230" t="str">
        <f>'Thong tin'!B8</f>
        <v>Kon Tum, ngày 03 tháng 02 năm 2020</v>
      </c>
      <c r="O72" s="230"/>
      <c r="P72" s="230"/>
      <c r="Q72" s="230"/>
      <c r="R72" s="230"/>
      <c r="S72" s="230"/>
    </row>
    <row r="73" spans="1:19" ht="21" customHeight="1">
      <c r="A73" s="25"/>
      <c r="B73" s="231" t="s">
        <v>5</v>
      </c>
      <c r="C73" s="231"/>
      <c r="D73" s="231"/>
      <c r="E73" s="231"/>
      <c r="F73" s="26"/>
      <c r="G73" s="26"/>
      <c r="H73" s="26"/>
      <c r="I73" s="26"/>
      <c r="J73" s="26"/>
      <c r="K73" s="26"/>
      <c r="L73" s="26"/>
      <c r="M73" s="26"/>
      <c r="N73" s="232" t="str">
        <f>'Thong tin'!B7</f>
        <v>CỤC TRƯỞNG
</v>
      </c>
      <c r="O73" s="232"/>
      <c r="P73" s="232"/>
      <c r="Q73" s="232"/>
      <c r="R73" s="232"/>
      <c r="S73" s="232"/>
    </row>
    <row r="74" spans="1:19" ht="21" customHeight="1">
      <c r="A74" s="25"/>
      <c r="B74" s="26"/>
      <c r="C74" s="26"/>
      <c r="D74" s="26"/>
      <c r="E74" s="26"/>
      <c r="F74" s="26"/>
      <c r="G74" s="26"/>
      <c r="H74" s="26"/>
      <c r="I74" s="26"/>
      <c r="J74" s="26"/>
      <c r="K74" s="26"/>
      <c r="L74" s="26"/>
      <c r="M74" s="26"/>
      <c r="N74" s="58"/>
      <c r="O74" s="58"/>
      <c r="P74" s="58"/>
      <c r="Q74" s="58"/>
      <c r="R74" s="58"/>
      <c r="S74" s="58"/>
    </row>
    <row r="75" spans="1:19" ht="21" customHeight="1">
      <c r="A75" s="25"/>
      <c r="B75" s="26"/>
      <c r="C75" s="26"/>
      <c r="D75" s="26"/>
      <c r="E75" s="26"/>
      <c r="F75" s="26"/>
      <c r="G75" s="26"/>
      <c r="H75" s="26"/>
      <c r="I75" s="26"/>
      <c r="J75" s="26"/>
      <c r="K75" s="26"/>
      <c r="L75" s="26"/>
      <c r="M75" s="26"/>
      <c r="N75" s="58"/>
      <c r="O75" s="58"/>
      <c r="P75" s="58"/>
      <c r="Q75" s="58"/>
      <c r="R75" s="58"/>
      <c r="S75" s="58"/>
    </row>
    <row r="76" spans="1:19" ht="21" customHeight="1">
      <c r="A76" s="25"/>
      <c r="B76" s="26"/>
      <c r="C76" s="26"/>
      <c r="D76" s="26"/>
      <c r="E76" s="26"/>
      <c r="F76" s="26"/>
      <c r="G76" s="26"/>
      <c r="H76" s="26"/>
      <c r="I76" s="26"/>
      <c r="J76" s="26"/>
      <c r="K76" s="26"/>
      <c r="L76" s="26"/>
      <c r="M76" s="26"/>
      <c r="N76" s="58"/>
      <c r="O76" s="58"/>
      <c r="P76" s="58"/>
      <c r="Q76" s="58"/>
      <c r="R76" s="58"/>
      <c r="S76" s="58"/>
    </row>
    <row r="77" spans="1:19" ht="21" customHeight="1">
      <c r="A77" s="25"/>
      <c r="B77" s="26"/>
      <c r="C77" s="26"/>
      <c r="D77" s="26"/>
      <c r="E77" s="26"/>
      <c r="F77" s="26"/>
      <c r="G77" s="26"/>
      <c r="H77" s="26"/>
      <c r="I77" s="26"/>
      <c r="J77" s="26"/>
      <c r="K77" s="26"/>
      <c r="L77" s="26"/>
      <c r="M77" s="26"/>
      <c r="N77" s="58"/>
      <c r="O77" s="58"/>
      <c r="P77" s="58"/>
      <c r="Q77" s="58"/>
      <c r="R77" s="58"/>
      <c r="S77" s="58"/>
    </row>
    <row r="78" spans="1:19" ht="24.75" customHeight="1">
      <c r="A78" s="12"/>
      <c r="B78" s="27"/>
      <c r="C78" s="27"/>
      <c r="D78" s="27"/>
      <c r="E78" s="13"/>
      <c r="F78" s="13"/>
      <c r="G78" s="13"/>
      <c r="H78" s="13"/>
      <c r="I78" s="13"/>
      <c r="J78" s="13"/>
      <c r="K78" s="13"/>
      <c r="L78" s="13"/>
      <c r="M78" s="13"/>
      <c r="N78" s="13"/>
      <c r="O78" s="13"/>
      <c r="P78" s="13"/>
      <c r="Q78" s="13"/>
      <c r="R78" s="13"/>
      <c r="S78" s="13"/>
    </row>
    <row r="79" spans="1:19" ht="24.75" customHeight="1">
      <c r="A79" s="12"/>
      <c r="B79" s="216" t="str">
        <f>'Thong tin'!B5</f>
        <v>Phạm Anh Vũ</v>
      </c>
      <c r="C79" s="216"/>
      <c r="D79" s="216"/>
      <c r="E79" s="216"/>
      <c r="F79" s="12"/>
      <c r="G79" s="12"/>
      <c r="H79" s="12"/>
      <c r="I79" s="12"/>
      <c r="J79" s="12"/>
      <c r="K79" s="12"/>
      <c r="L79" s="12"/>
      <c r="M79" s="12"/>
      <c r="N79" s="216" t="str">
        <f>'Thong tin'!B6</f>
        <v>Cao Minh Hoàng Tùng</v>
      </c>
      <c r="O79" s="216"/>
      <c r="P79" s="216"/>
      <c r="Q79" s="216"/>
      <c r="R79" s="216"/>
      <c r="S79" s="216"/>
    </row>
    <row r="80" spans="1:19" ht="24.75" customHeight="1">
      <c r="A80" s="28"/>
      <c r="B80" s="28"/>
      <c r="C80" s="28"/>
      <c r="D80" s="28"/>
      <c r="E80" s="28"/>
      <c r="F80" s="28"/>
      <c r="G80" s="28"/>
      <c r="H80" s="28"/>
      <c r="I80" s="28"/>
      <c r="J80" s="28"/>
      <c r="K80" s="28"/>
      <c r="L80" s="28"/>
      <c r="M80" s="28"/>
      <c r="N80" s="28"/>
      <c r="O80" s="28"/>
      <c r="P80" s="28"/>
      <c r="Q80" s="28"/>
      <c r="R80" s="28"/>
      <c r="S80" s="28"/>
    </row>
    <row r="81" ht="24.75" customHeight="1"/>
    <row r="82" ht="24.75" customHeight="1"/>
    <row r="83" ht="24.75" customHeight="1"/>
    <row r="84" ht="24.75" customHeight="1"/>
    <row r="85" ht="24.75" customHeight="1"/>
    <row r="86" spans="1:19" s="29" customFormat="1" ht="29.25" customHeight="1">
      <c r="A86" s="9"/>
      <c r="B86" s="9"/>
      <c r="C86" s="9"/>
      <c r="D86" s="9"/>
      <c r="E86" s="9"/>
      <c r="F86" s="9"/>
      <c r="G86" s="9"/>
      <c r="H86" s="9"/>
      <c r="I86" s="9"/>
      <c r="J86" s="9"/>
      <c r="K86" s="9"/>
      <c r="L86" s="9"/>
      <c r="M86" s="9"/>
      <c r="N86" s="9"/>
      <c r="O86" s="9"/>
      <c r="P86" s="9"/>
      <c r="Q86" s="9"/>
      <c r="R86" s="9"/>
      <c r="S86" s="9"/>
    </row>
    <row r="87" spans="1:19" s="30" customFormat="1" ht="19.5" customHeight="1">
      <c r="A87" s="9"/>
      <c r="B87" s="9"/>
      <c r="C87" s="9"/>
      <c r="D87" s="9"/>
      <c r="E87" s="9"/>
      <c r="F87" s="9"/>
      <c r="G87" s="9"/>
      <c r="H87" s="9"/>
      <c r="I87" s="9"/>
      <c r="J87" s="9"/>
      <c r="K87" s="9"/>
      <c r="L87" s="9"/>
      <c r="M87" s="9"/>
      <c r="N87" s="9"/>
      <c r="O87" s="9"/>
      <c r="P87" s="9"/>
      <c r="Q87" s="9"/>
      <c r="R87" s="9"/>
      <c r="S87" s="9"/>
    </row>
    <row r="91" ht="15.75" customHeight="1"/>
    <row r="92" ht="15.75" customHeight="1"/>
  </sheetData>
  <sheetProtection/>
  <mergeCells count="33">
    <mergeCell ref="E1:O1"/>
    <mergeCell ref="A3:D3"/>
    <mergeCell ref="E3:O3"/>
    <mergeCell ref="A6:B9"/>
    <mergeCell ref="R6:R9"/>
    <mergeCell ref="E8:E9"/>
    <mergeCell ref="J8:P8"/>
    <mergeCell ref="D7:E7"/>
    <mergeCell ref="P2:S2"/>
    <mergeCell ref="P4:S4"/>
    <mergeCell ref="P5:S5"/>
    <mergeCell ref="S6:S9"/>
    <mergeCell ref="T6:T9"/>
    <mergeCell ref="N72:S72"/>
    <mergeCell ref="B73:E73"/>
    <mergeCell ref="N73:S73"/>
    <mergeCell ref="A2:D2"/>
    <mergeCell ref="E2:O2"/>
    <mergeCell ref="C6:E6"/>
    <mergeCell ref="F6:F9"/>
    <mergeCell ref="Q7:Q9"/>
    <mergeCell ref="G6:G9"/>
    <mergeCell ref="H6:Q6"/>
    <mergeCell ref="H7:H9"/>
    <mergeCell ref="I7:P7"/>
    <mergeCell ref="I8:I9"/>
    <mergeCell ref="B79:E79"/>
    <mergeCell ref="N79:S79"/>
    <mergeCell ref="A10:B10"/>
    <mergeCell ref="A11:B11"/>
    <mergeCell ref="A72:E72"/>
    <mergeCell ref="C7:C9"/>
    <mergeCell ref="D8:D9"/>
  </mergeCells>
  <printOptions/>
  <pageMargins left="0.3937007874015748" right="0" top="0.41" bottom="0.24" header="0.4330708661417323" footer="0.1968503937007874"/>
  <pageSetup horizontalDpi="600" verticalDpi="600" orientation="landscape" paperSize="9" scale="88" r:id="rId2"/>
  <headerFooter differentFirst="1" alignWithMargins="0">
    <oddFooter>&amp;C&amp;P</oddFooter>
  </headerFooter>
  <ignoredErrors>
    <ignoredError sqref="S11 S12 S23:S24 S33 S40:S43 S49:S53 S57:S62 S65:S69" formula="1"/>
    <ignoredError sqref="S25" evalError="1"/>
  </ignoredErrors>
  <drawing r:id="rId1"/>
</worksheet>
</file>

<file path=xl/worksheets/sheet3.xml><?xml version="1.0" encoding="utf-8"?>
<worksheet xmlns="http://schemas.openxmlformats.org/spreadsheetml/2006/main" xmlns:r="http://schemas.openxmlformats.org/officeDocument/2006/relationships">
  <sheetPr>
    <tabColor indexed="19"/>
  </sheetPr>
  <dimension ref="A1:AI85"/>
  <sheetViews>
    <sheetView showZeros="0" tabSelected="1" zoomScale="90" zoomScaleNormal="90" zoomScaleSheetLayoutView="90" workbookViewId="0" topLeftCell="A19">
      <selection activeCell="M25" sqref="M25"/>
    </sheetView>
  </sheetViews>
  <sheetFormatPr defaultColWidth="8.796875" defaultRowHeight="15"/>
  <cols>
    <col min="1" max="1" width="2.8984375" style="8" customWidth="1"/>
    <col min="2" max="2" width="12.09765625" style="8" customWidth="1"/>
    <col min="3" max="3" width="10.5" style="8" customWidth="1"/>
    <col min="4" max="5" width="10.3984375" style="8" customWidth="1"/>
    <col min="6" max="6" width="8.69921875" style="8" customWidth="1"/>
    <col min="7" max="7" width="8.8984375" style="8" customWidth="1"/>
    <col min="8" max="8" width="10.09765625" style="8" customWidth="1"/>
    <col min="9" max="9" width="10.19921875" style="8" customWidth="1"/>
    <col min="10" max="11" width="9.19921875" style="8" customWidth="1"/>
    <col min="12" max="12" width="6.3984375" style="8" customWidth="1"/>
    <col min="13" max="13" width="10.19921875" style="8" customWidth="1"/>
    <col min="14" max="14" width="10" style="8" customWidth="1"/>
    <col min="15" max="15" width="8.59765625" style="8" customWidth="1"/>
    <col min="16" max="16" width="5.59765625" style="8" customWidth="1"/>
    <col min="17" max="17" width="4.59765625" style="8" customWidth="1"/>
    <col min="18" max="18" width="10.09765625" style="8" customWidth="1"/>
    <col min="19" max="19" width="10.59765625" style="8" customWidth="1"/>
    <col min="20" max="20" width="7.8984375" style="8" customWidth="1"/>
    <col min="21" max="16384" width="9" style="8" customWidth="1"/>
  </cols>
  <sheetData>
    <row r="1" spans="1:20" ht="20.25" customHeight="1">
      <c r="A1" s="31" t="s">
        <v>78</v>
      </c>
      <c r="B1" s="31"/>
      <c r="C1" s="31"/>
      <c r="E1" s="233" t="s">
        <v>79</v>
      </c>
      <c r="F1" s="233"/>
      <c r="G1" s="233"/>
      <c r="H1" s="233"/>
      <c r="I1" s="233"/>
      <c r="J1" s="233"/>
      <c r="K1" s="233"/>
      <c r="L1" s="233"/>
      <c r="M1" s="233"/>
      <c r="N1" s="233"/>
      <c r="O1" s="233"/>
      <c r="P1" s="233"/>
      <c r="Q1" s="32" t="s">
        <v>80</v>
      </c>
      <c r="R1" s="16"/>
      <c r="S1" s="16"/>
      <c r="T1" s="16"/>
    </row>
    <row r="2" spans="1:20" ht="17.25" customHeight="1">
      <c r="A2" s="241" t="s">
        <v>30</v>
      </c>
      <c r="B2" s="241"/>
      <c r="C2" s="241"/>
      <c r="D2" s="241"/>
      <c r="E2" s="223" t="s">
        <v>49</v>
      </c>
      <c r="F2" s="223"/>
      <c r="G2" s="223"/>
      <c r="H2" s="223"/>
      <c r="I2" s="223"/>
      <c r="J2" s="223"/>
      <c r="K2" s="223"/>
      <c r="L2" s="223"/>
      <c r="M2" s="223"/>
      <c r="N2" s="223"/>
      <c r="O2" s="223"/>
      <c r="P2" s="223"/>
      <c r="Q2" s="242" t="str">
        <f>'Thong tin'!B4</f>
        <v>Cục THADS tỉnh Kon Tum</v>
      </c>
      <c r="R2" s="242"/>
      <c r="S2" s="242"/>
      <c r="T2" s="242"/>
    </row>
    <row r="3" spans="1:20" ht="18" customHeight="1">
      <c r="A3" s="241" t="s">
        <v>31</v>
      </c>
      <c r="B3" s="241"/>
      <c r="C3" s="241"/>
      <c r="D3" s="241"/>
      <c r="E3" s="234" t="str">
        <f>'Thong tin'!B3</f>
        <v>04 tháng / năm 2020</v>
      </c>
      <c r="F3" s="234"/>
      <c r="G3" s="234"/>
      <c r="H3" s="234"/>
      <c r="I3" s="234"/>
      <c r="J3" s="234"/>
      <c r="K3" s="234"/>
      <c r="L3" s="234"/>
      <c r="M3" s="234"/>
      <c r="N3" s="234"/>
      <c r="O3" s="234"/>
      <c r="P3" s="234"/>
      <c r="Q3" s="32" t="s">
        <v>50</v>
      </c>
      <c r="R3" s="33"/>
      <c r="S3" s="16"/>
      <c r="T3" s="16"/>
    </row>
    <row r="4" spans="1:20" ht="14.25" customHeight="1">
      <c r="A4" s="34" t="s">
        <v>51</v>
      </c>
      <c r="B4" s="31"/>
      <c r="C4" s="31"/>
      <c r="D4" s="31"/>
      <c r="E4" s="31"/>
      <c r="F4" s="31"/>
      <c r="G4" s="31"/>
      <c r="H4" s="31"/>
      <c r="I4" s="31"/>
      <c r="J4" s="31"/>
      <c r="K4" s="31"/>
      <c r="L4" s="31"/>
      <c r="M4" s="31"/>
      <c r="N4" s="31"/>
      <c r="O4" s="35"/>
      <c r="P4" s="35"/>
      <c r="Q4" s="243" t="s">
        <v>32</v>
      </c>
      <c r="R4" s="243"/>
      <c r="S4" s="243"/>
      <c r="T4" s="243"/>
    </row>
    <row r="5" spans="2:20" ht="21.75" customHeight="1">
      <c r="B5" s="36"/>
      <c r="C5" s="36"/>
      <c r="I5" s="7"/>
      <c r="N5" s="52"/>
      <c r="Q5" s="244" t="s">
        <v>12</v>
      </c>
      <c r="R5" s="244"/>
      <c r="S5" s="244"/>
      <c r="T5" s="244"/>
    </row>
    <row r="6" spans="1:35" ht="18.75" customHeight="1">
      <c r="A6" s="235" t="s">
        <v>2</v>
      </c>
      <c r="B6" s="235"/>
      <c r="C6" s="220" t="s">
        <v>3</v>
      </c>
      <c r="D6" s="220"/>
      <c r="E6" s="220"/>
      <c r="F6" s="224" t="s">
        <v>36</v>
      </c>
      <c r="G6" s="224" t="s">
        <v>52</v>
      </c>
      <c r="H6" s="225" t="s">
        <v>4</v>
      </c>
      <c r="I6" s="225"/>
      <c r="J6" s="225"/>
      <c r="K6" s="225"/>
      <c r="L6" s="225"/>
      <c r="M6" s="225"/>
      <c r="N6" s="225"/>
      <c r="O6" s="225"/>
      <c r="P6" s="225"/>
      <c r="Q6" s="225"/>
      <c r="R6" s="225"/>
      <c r="S6" s="220" t="s">
        <v>53</v>
      </c>
      <c r="T6" s="221" t="s">
        <v>54</v>
      </c>
      <c r="U6" s="227" t="s">
        <v>84</v>
      </c>
      <c r="V6" s="15"/>
      <c r="W6" s="15"/>
      <c r="X6" s="15"/>
      <c r="Y6" s="15"/>
      <c r="Z6" s="15"/>
      <c r="AA6" s="15"/>
      <c r="AB6" s="15"/>
      <c r="AC6" s="15"/>
      <c r="AD6" s="15"/>
      <c r="AE6" s="15"/>
      <c r="AF6" s="15"/>
      <c r="AG6" s="15"/>
      <c r="AH6" s="15"/>
      <c r="AI6" s="15"/>
    </row>
    <row r="7" spans="1:35" s="37" customFormat="1" ht="21" customHeight="1">
      <c r="A7" s="235"/>
      <c r="B7" s="235"/>
      <c r="C7" s="220" t="s">
        <v>55</v>
      </c>
      <c r="D7" s="221" t="s">
        <v>35</v>
      </c>
      <c r="E7" s="221"/>
      <c r="F7" s="224"/>
      <c r="G7" s="224"/>
      <c r="H7" s="224" t="s">
        <v>4</v>
      </c>
      <c r="I7" s="220" t="s">
        <v>1</v>
      </c>
      <c r="J7" s="220"/>
      <c r="K7" s="220"/>
      <c r="L7" s="220"/>
      <c r="M7" s="220"/>
      <c r="N7" s="220"/>
      <c r="O7" s="220"/>
      <c r="P7" s="220"/>
      <c r="Q7" s="220"/>
      <c r="R7" s="224" t="s">
        <v>81</v>
      </c>
      <c r="S7" s="220"/>
      <c r="T7" s="221"/>
      <c r="U7" s="228"/>
      <c r="V7" s="16"/>
      <c r="W7" s="16"/>
      <c r="X7" s="16"/>
      <c r="Y7" s="16"/>
      <c r="Z7" s="16"/>
      <c r="AA7" s="16"/>
      <c r="AB7" s="16"/>
      <c r="AC7" s="16"/>
      <c r="AD7" s="16"/>
      <c r="AE7" s="16"/>
      <c r="AF7" s="16"/>
      <c r="AG7" s="16"/>
      <c r="AH7" s="16"/>
      <c r="AI7" s="16"/>
    </row>
    <row r="8" spans="1:35" ht="21.75" customHeight="1">
      <c r="A8" s="235"/>
      <c r="B8" s="235"/>
      <c r="C8" s="220"/>
      <c r="D8" s="221" t="s">
        <v>56</v>
      </c>
      <c r="E8" s="221" t="s">
        <v>57</v>
      </c>
      <c r="F8" s="224"/>
      <c r="G8" s="224"/>
      <c r="H8" s="224"/>
      <c r="I8" s="224" t="s">
        <v>58</v>
      </c>
      <c r="J8" s="221" t="s">
        <v>35</v>
      </c>
      <c r="K8" s="221"/>
      <c r="L8" s="221"/>
      <c r="M8" s="221"/>
      <c r="N8" s="221"/>
      <c r="O8" s="221"/>
      <c r="P8" s="221"/>
      <c r="Q8" s="221"/>
      <c r="R8" s="224"/>
      <c r="S8" s="220"/>
      <c r="T8" s="221"/>
      <c r="U8" s="228"/>
      <c r="V8" s="15"/>
      <c r="W8" s="15"/>
      <c r="X8" s="15"/>
      <c r="Y8" s="15"/>
      <c r="Z8" s="15"/>
      <c r="AA8" s="15"/>
      <c r="AB8" s="15"/>
      <c r="AC8" s="15"/>
      <c r="AD8" s="15"/>
      <c r="AE8" s="15"/>
      <c r="AF8" s="15"/>
      <c r="AG8" s="15"/>
      <c r="AH8" s="15"/>
      <c r="AI8" s="15"/>
    </row>
    <row r="9" spans="1:35" ht="84" customHeight="1">
      <c r="A9" s="235"/>
      <c r="B9" s="235"/>
      <c r="C9" s="220"/>
      <c r="D9" s="221"/>
      <c r="E9" s="221"/>
      <c r="F9" s="224"/>
      <c r="G9" s="224"/>
      <c r="H9" s="224"/>
      <c r="I9" s="224"/>
      <c r="J9" s="22" t="s">
        <v>59</v>
      </c>
      <c r="K9" s="22" t="s">
        <v>60</v>
      </c>
      <c r="L9" s="22" t="s">
        <v>44</v>
      </c>
      <c r="M9" s="23" t="s">
        <v>38</v>
      </c>
      <c r="N9" s="23" t="s">
        <v>61</v>
      </c>
      <c r="O9" s="23" t="s">
        <v>39</v>
      </c>
      <c r="P9" s="23" t="s">
        <v>62</v>
      </c>
      <c r="Q9" s="23" t="s">
        <v>11</v>
      </c>
      <c r="R9" s="224"/>
      <c r="S9" s="220"/>
      <c r="T9" s="221"/>
      <c r="U9" s="229"/>
      <c r="V9" s="15"/>
      <c r="W9" s="15"/>
      <c r="X9" s="15"/>
      <c r="Y9" s="15"/>
      <c r="Z9" s="15"/>
      <c r="AA9" s="15"/>
      <c r="AB9" s="15"/>
      <c r="AC9" s="15"/>
      <c r="AD9" s="15"/>
      <c r="AE9" s="15"/>
      <c r="AF9" s="15"/>
      <c r="AG9" s="15"/>
      <c r="AH9" s="15"/>
      <c r="AI9" s="15"/>
    </row>
    <row r="10" spans="1:21" ht="17.25" customHeight="1">
      <c r="A10" s="217" t="s">
        <v>0</v>
      </c>
      <c r="B10" s="217"/>
      <c r="C10" s="38">
        <v>1</v>
      </c>
      <c r="D10" s="38">
        <v>2</v>
      </c>
      <c r="E10" s="38">
        <v>3</v>
      </c>
      <c r="F10" s="38">
        <v>4</v>
      </c>
      <c r="G10" s="38">
        <v>5</v>
      </c>
      <c r="H10" s="38">
        <v>6</v>
      </c>
      <c r="I10" s="38">
        <v>7</v>
      </c>
      <c r="J10" s="38">
        <v>8</v>
      </c>
      <c r="K10" s="38">
        <v>9</v>
      </c>
      <c r="L10" s="46">
        <v>10</v>
      </c>
      <c r="M10" s="46">
        <v>11</v>
      </c>
      <c r="N10" s="46">
        <v>12</v>
      </c>
      <c r="O10" s="46">
        <v>13</v>
      </c>
      <c r="P10" s="46">
        <v>14</v>
      </c>
      <c r="Q10" s="46">
        <v>15</v>
      </c>
      <c r="R10" s="46">
        <v>16</v>
      </c>
      <c r="S10" s="46">
        <v>17</v>
      </c>
      <c r="T10" s="46">
        <v>18</v>
      </c>
      <c r="U10" s="46">
        <v>19</v>
      </c>
    </row>
    <row r="11" spans="1:21" ht="25.5" customHeight="1">
      <c r="A11" s="238" t="s">
        <v>34</v>
      </c>
      <c r="B11" s="238"/>
      <c r="C11" s="94">
        <v>941524666.3469996</v>
      </c>
      <c r="D11" s="94">
        <v>752724106.054</v>
      </c>
      <c r="E11" s="94">
        <v>188800560.29299998</v>
      </c>
      <c r="F11" s="94">
        <v>3437383.4219999993</v>
      </c>
      <c r="G11" s="94">
        <v>7153319.806</v>
      </c>
      <c r="H11" s="94">
        <v>938087282.925</v>
      </c>
      <c r="I11" s="94">
        <v>303564687.78699994</v>
      </c>
      <c r="J11" s="94">
        <v>42667043.503</v>
      </c>
      <c r="K11" s="94">
        <v>8802980.584</v>
      </c>
      <c r="L11" s="94">
        <v>12608.534</v>
      </c>
      <c r="M11" s="94">
        <v>227698917.80699998</v>
      </c>
      <c r="N11" s="94">
        <v>24383137.359</v>
      </c>
      <c r="O11" s="94">
        <v>0</v>
      </c>
      <c r="P11" s="94">
        <v>0</v>
      </c>
      <c r="Q11" s="94">
        <v>0</v>
      </c>
      <c r="R11" s="94">
        <v>634522595.138</v>
      </c>
      <c r="S11" s="94">
        <v>886604650.3039998</v>
      </c>
      <c r="T11" s="95">
        <f>(J11+K11+L11)/I11</f>
        <v>0.16959361444939686</v>
      </c>
      <c r="U11" s="203">
        <f>U12+U23</f>
        <v>0</v>
      </c>
    </row>
    <row r="12" spans="1:21" s="35" customFormat="1" ht="30" customHeight="1">
      <c r="A12" s="96" t="s">
        <v>6</v>
      </c>
      <c r="B12" s="87" t="s">
        <v>20</v>
      </c>
      <c r="C12" s="97">
        <v>204535724.13400003</v>
      </c>
      <c r="D12" s="97">
        <v>158888287.55100003</v>
      </c>
      <c r="E12" s="97">
        <v>45647436.583</v>
      </c>
      <c r="F12" s="97">
        <v>1453015.1619999998</v>
      </c>
      <c r="G12" s="97">
        <v>0</v>
      </c>
      <c r="H12" s="97">
        <v>203082708.97200003</v>
      </c>
      <c r="I12" s="97">
        <v>94236525.04</v>
      </c>
      <c r="J12" s="97">
        <v>12720975.897</v>
      </c>
      <c r="K12" s="97">
        <v>0</v>
      </c>
      <c r="L12" s="97">
        <v>12608.534</v>
      </c>
      <c r="M12" s="97">
        <v>80432909.35900001</v>
      </c>
      <c r="N12" s="97">
        <v>1070031.25</v>
      </c>
      <c r="O12" s="97">
        <v>0</v>
      </c>
      <c r="P12" s="97">
        <v>0</v>
      </c>
      <c r="Q12" s="97">
        <v>0</v>
      </c>
      <c r="R12" s="97">
        <v>108846183.93199998</v>
      </c>
      <c r="S12" s="201">
        <v>190349124.541</v>
      </c>
      <c r="T12" s="98">
        <f aca="true" t="shared" si="0" ref="T12:T61">(J12+K12+L12)/I12</f>
        <v>0.135123662779321</v>
      </c>
      <c r="U12" s="202">
        <f>SUBTOTAL(9,U13:U22)</f>
        <v>0</v>
      </c>
    </row>
    <row r="13" spans="1:21" ht="24.75" customHeight="1">
      <c r="A13" s="99" t="s">
        <v>37</v>
      </c>
      <c r="B13" s="100" t="s">
        <v>87</v>
      </c>
      <c r="C13" s="101">
        <v>35900</v>
      </c>
      <c r="D13" s="101">
        <v>0</v>
      </c>
      <c r="E13" s="101">
        <v>35900</v>
      </c>
      <c r="F13" s="101">
        <v>2900</v>
      </c>
      <c r="G13" s="101">
        <v>0</v>
      </c>
      <c r="H13" s="101">
        <v>33000</v>
      </c>
      <c r="I13" s="101">
        <v>33000</v>
      </c>
      <c r="J13" s="101">
        <v>31300</v>
      </c>
      <c r="K13" s="101">
        <v>0</v>
      </c>
      <c r="L13" s="101">
        <v>0</v>
      </c>
      <c r="M13" s="101">
        <v>1700</v>
      </c>
      <c r="N13" s="101">
        <v>0</v>
      </c>
      <c r="O13" s="101">
        <v>0</v>
      </c>
      <c r="P13" s="101">
        <v>0</v>
      </c>
      <c r="Q13" s="101">
        <v>0</v>
      </c>
      <c r="R13" s="101">
        <v>0</v>
      </c>
      <c r="S13" s="101">
        <v>1700</v>
      </c>
      <c r="T13" s="102">
        <f t="shared" si="0"/>
        <v>0.9484848484848485</v>
      </c>
      <c r="U13" s="103"/>
    </row>
    <row r="14" spans="1:21" ht="24.75" customHeight="1">
      <c r="A14" s="104" t="s">
        <v>40</v>
      </c>
      <c r="B14" s="105" t="s">
        <v>88</v>
      </c>
      <c r="C14" s="106">
        <v>133608.174</v>
      </c>
      <c r="D14" s="106">
        <v>35874.84</v>
      </c>
      <c r="E14" s="106">
        <v>97733.334</v>
      </c>
      <c r="F14" s="106">
        <v>77533.334</v>
      </c>
      <c r="G14" s="106">
        <v>0</v>
      </c>
      <c r="H14" s="106">
        <v>56074.84</v>
      </c>
      <c r="I14" s="106">
        <v>20200</v>
      </c>
      <c r="J14" s="106">
        <v>20200</v>
      </c>
      <c r="K14" s="106">
        <v>0</v>
      </c>
      <c r="L14" s="106">
        <v>0</v>
      </c>
      <c r="M14" s="106">
        <v>0</v>
      </c>
      <c r="N14" s="106">
        <v>0</v>
      </c>
      <c r="O14" s="106">
        <v>0</v>
      </c>
      <c r="P14" s="106">
        <v>0</v>
      </c>
      <c r="Q14" s="106">
        <v>0</v>
      </c>
      <c r="R14" s="106">
        <v>35874.84</v>
      </c>
      <c r="S14" s="106">
        <v>35874.84</v>
      </c>
      <c r="T14" s="107">
        <f t="shared" si="0"/>
        <v>1</v>
      </c>
      <c r="U14" s="90"/>
    </row>
    <row r="15" spans="1:21" ht="24.75" customHeight="1">
      <c r="A15" s="104" t="s">
        <v>41</v>
      </c>
      <c r="B15" s="108" t="s">
        <v>89</v>
      </c>
      <c r="C15" s="106">
        <v>362280</v>
      </c>
      <c r="D15" s="106">
        <v>306680</v>
      </c>
      <c r="E15" s="106">
        <v>55600</v>
      </c>
      <c r="F15" s="106">
        <v>46300</v>
      </c>
      <c r="G15" s="106">
        <v>0</v>
      </c>
      <c r="H15" s="106">
        <v>315980</v>
      </c>
      <c r="I15" s="106">
        <v>315980</v>
      </c>
      <c r="J15" s="106">
        <v>9300</v>
      </c>
      <c r="K15" s="106">
        <v>0</v>
      </c>
      <c r="L15" s="106">
        <v>0</v>
      </c>
      <c r="M15" s="106">
        <v>306680</v>
      </c>
      <c r="N15" s="106">
        <v>0</v>
      </c>
      <c r="O15" s="106">
        <v>0</v>
      </c>
      <c r="P15" s="106">
        <v>0</v>
      </c>
      <c r="Q15" s="106">
        <v>0</v>
      </c>
      <c r="R15" s="106">
        <v>0</v>
      </c>
      <c r="S15" s="106">
        <v>306680</v>
      </c>
      <c r="T15" s="107">
        <f t="shared" si="0"/>
        <v>0.029432242546996647</v>
      </c>
      <c r="U15" s="90"/>
    </row>
    <row r="16" spans="1:21" ht="24.75" customHeight="1">
      <c r="A16" s="104" t="s">
        <v>42</v>
      </c>
      <c r="B16" s="105" t="s">
        <v>90</v>
      </c>
      <c r="C16" s="106">
        <v>1341427.012</v>
      </c>
      <c r="D16" s="106">
        <v>1337927.012</v>
      </c>
      <c r="E16" s="106">
        <v>3500</v>
      </c>
      <c r="F16" s="106">
        <v>3200</v>
      </c>
      <c r="G16" s="106">
        <v>0</v>
      </c>
      <c r="H16" s="106">
        <v>1338227.012</v>
      </c>
      <c r="I16" s="106">
        <v>897268.625</v>
      </c>
      <c r="J16" s="106">
        <v>300</v>
      </c>
      <c r="K16" s="106">
        <v>0</v>
      </c>
      <c r="L16" s="106">
        <v>0</v>
      </c>
      <c r="M16" s="106">
        <v>896968.625</v>
      </c>
      <c r="N16" s="106">
        <v>0</v>
      </c>
      <c r="O16" s="106">
        <v>0</v>
      </c>
      <c r="P16" s="106">
        <v>0</v>
      </c>
      <c r="Q16" s="106">
        <v>0</v>
      </c>
      <c r="R16" s="106">
        <v>440958.387</v>
      </c>
      <c r="S16" s="106">
        <v>1337927.012</v>
      </c>
      <c r="T16" s="107">
        <f t="shared" si="0"/>
        <v>0.0003343480331767981</v>
      </c>
      <c r="U16" s="90"/>
    </row>
    <row r="17" spans="1:21" ht="24.75" customHeight="1">
      <c r="A17" s="104" t="s">
        <v>43</v>
      </c>
      <c r="B17" s="105" t="s">
        <v>91</v>
      </c>
      <c r="C17" s="106">
        <v>93158305.21700001</v>
      </c>
      <c r="D17" s="106">
        <v>70108307.98</v>
      </c>
      <c r="E17" s="106">
        <v>23049997.236999996</v>
      </c>
      <c r="F17" s="106">
        <v>0</v>
      </c>
      <c r="G17" s="106">
        <v>0</v>
      </c>
      <c r="H17" s="106">
        <v>93158305.21700001</v>
      </c>
      <c r="I17" s="106">
        <v>44296782.80900001</v>
      </c>
      <c r="J17" s="106">
        <v>5004206</v>
      </c>
      <c r="K17" s="106">
        <v>0</v>
      </c>
      <c r="L17" s="106">
        <v>12608.534</v>
      </c>
      <c r="M17" s="106">
        <v>39279968.275000006</v>
      </c>
      <c r="N17" s="106">
        <v>0</v>
      </c>
      <c r="O17" s="106">
        <v>0</v>
      </c>
      <c r="P17" s="106">
        <v>0</v>
      </c>
      <c r="Q17" s="106">
        <v>0</v>
      </c>
      <c r="R17" s="106">
        <v>48861522.408</v>
      </c>
      <c r="S17" s="106">
        <v>88141490.683</v>
      </c>
      <c r="T17" s="107">
        <f t="shared" si="0"/>
        <v>0.11325460261147244</v>
      </c>
      <c r="U17" s="90"/>
    </row>
    <row r="18" spans="1:21" ht="24.75" customHeight="1">
      <c r="A18" s="104" t="s">
        <v>63</v>
      </c>
      <c r="B18" s="108" t="s">
        <v>92</v>
      </c>
      <c r="C18" s="106">
        <v>18569952.692</v>
      </c>
      <c r="D18" s="106">
        <v>9628888.544</v>
      </c>
      <c r="E18" s="106">
        <v>8941064.148</v>
      </c>
      <c r="F18" s="106">
        <v>1214065.1609999998</v>
      </c>
      <c r="G18" s="106">
        <v>0</v>
      </c>
      <c r="H18" s="106">
        <v>17355887.531000003</v>
      </c>
      <c r="I18" s="106">
        <v>10294976.235</v>
      </c>
      <c r="J18" s="106">
        <v>3339995.955</v>
      </c>
      <c r="K18" s="106">
        <v>0</v>
      </c>
      <c r="L18" s="106">
        <v>0</v>
      </c>
      <c r="M18" s="106">
        <v>5884949.029999999</v>
      </c>
      <c r="N18" s="106">
        <v>1070031.25</v>
      </c>
      <c r="O18" s="106">
        <v>0</v>
      </c>
      <c r="P18" s="106">
        <v>0</v>
      </c>
      <c r="Q18" s="106">
        <v>0</v>
      </c>
      <c r="R18" s="106">
        <v>7060911.296</v>
      </c>
      <c r="S18" s="106">
        <v>14015891.576</v>
      </c>
      <c r="T18" s="107">
        <f t="shared" si="0"/>
        <v>0.3244296906334724</v>
      </c>
      <c r="U18" s="90"/>
    </row>
    <row r="19" spans="1:21" ht="24.75" customHeight="1">
      <c r="A19" s="104" t="s">
        <v>45</v>
      </c>
      <c r="B19" s="105" t="s">
        <v>93</v>
      </c>
      <c r="C19" s="106">
        <v>355184.893</v>
      </c>
      <c r="D19" s="106">
        <v>331037.143</v>
      </c>
      <c r="E19" s="106">
        <v>24147.75</v>
      </c>
      <c r="F19" s="106">
        <v>15500</v>
      </c>
      <c r="G19" s="106">
        <v>0</v>
      </c>
      <c r="H19" s="106">
        <v>339684.893</v>
      </c>
      <c r="I19" s="106">
        <v>8647.75</v>
      </c>
      <c r="J19" s="106">
        <v>8647.75</v>
      </c>
      <c r="K19" s="106">
        <v>0</v>
      </c>
      <c r="L19" s="106">
        <v>0</v>
      </c>
      <c r="M19" s="106">
        <v>0</v>
      </c>
      <c r="N19" s="106">
        <v>0</v>
      </c>
      <c r="O19" s="106">
        <v>0</v>
      </c>
      <c r="P19" s="106">
        <v>0</v>
      </c>
      <c r="Q19" s="106">
        <v>0</v>
      </c>
      <c r="R19" s="106">
        <v>331037.143</v>
      </c>
      <c r="S19" s="106">
        <v>331037.143</v>
      </c>
      <c r="T19" s="107">
        <f t="shared" si="0"/>
        <v>1</v>
      </c>
      <c r="U19" s="90"/>
    </row>
    <row r="20" spans="1:21" ht="24.75" customHeight="1">
      <c r="A20" s="104" t="s">
        <v>64</v>
      </c>
      <c r="B20" s="108" t="s">
        <v>94</v>
      </c>
      <c r="C20" s="106">
        <v>90438646.62099999</v>
      </c>
      <c r="D20" s="106">
        <v>77048409.174</v>
      </c>
      <c r="E20" s="106">
        <v>13390237.447</v>
      </c>
      <c r="F20" s="106">
        <v>80000</v>
      </c>
      <c r="G20" s="106">
        <v>0</v>
      </c>
      <c r="H20" s="106">
        <v>90358646.62099999</v>
      </c>
      <c r="I20" s="106">
        <v>38328228.763000004</v>
      </c>
      <c r="J20" s="106">
        <v>4270787.35</v>
      </c>
      <c r="K20" s="106">
        <v>0</v>
      </c>
      <c r="L20" s="106">
        <v>0</v>
      </c>
      <c r="M20" s="106">
        <v>34057441.413</v>
      </c>
      <c r="N20" s="106">
        <v>0</v>
      </c>
      <c r="O20" s="106">
        <v>0</v>
      </c>
      <c r="P20" s="106">
        <v>0</v>
      </c>
      <c r="Q20" s="106">
        <v>0</v>
      </c>
      <c r="R20" s="106">
        <v>52030417.857999995</v>
      </c>
      <c r="S20" s="106">
        <v>86087859.271</v>
      </c>
      <c r="T20" s="107">
        <f t="shared" si="0"/>
        <v>0.1114266817913273</v>
      </c>
      <c r="U20" s="90"/>
    </row>
    <row r="21" spans="1:21" ht="24.75" customHeight="1">
      <c r="A21" s="104" t="s">
        <v>83</v>
      </c>
      <c r="B21" s="105" t="s">
        <v>95</v>
      </c>
      <c r="C21" s="109">
        <v>130149.667</v>
      </c>
      <c r="D21" s="109">
        <v>85463</v>
      </c>
      <c r="E21" s="109">
        <v>44686.667</v>
      </c>
      <c r="F21" s="109">
        <v>9666.667</v>
      </c>
      <c r="G21" s="109">
        <v>0</v>
      </c>
      <c r="H21" s="106">
        <v>120483</v>
      </c>
      <c r="I21" s="106">
        <v>35021</v>
      </c>
      <c r="J21" s="109">
        <v>35020</v>
      </c>
      <c r="K21" s="109">
        <v>0</v>
      </c>
      <c r="L21" s="109">
        <v>0</v>
      </c>
      <c r="M21" s="109">
        <v>1</v>
      </c>
      <c r="N21" s="109">
        <v>0</v>
      </c>
      <c r="O21" s="109">
        <v>0</v>
      </c>
      <c r="P21" s="109">
        <v>0</v>
      </c>
      <c r="Q21" s="109">
        <v>0</v>
      </c>
      <c r="R21" s="109">
        <v>85462</v>
      </c>
      <c r="S21" s="109">
        <v>85463</v>
      </c>
      <c r="T21" s="107">
        <f t="shared" si="0"/>
        <v>0.9999714457040062</v>
      </c>
      <c r="U21" s="90"/>
    </row>
    <row r="22" spans="1:21" ht="24.75" customHeight="1">
      <c r="A22" s="104" t="s">
        <v>82</v>
      </c>
      <c r="B22" s="105" t="s">
        <v>96</v>
      </c>
      <c r="C22" s="109">
        <v>10269.858</v>
      </c>
      <c r="D22" s="109">
        <v>5699.858</v>
      </c>
      <c r="E22" s="109">
        <v>4570</v>
      </c>
      <c r="F22" s="109">
        <v>3850</v>
      </c>
      <c r="G22" s="109">
        <v>0</v>
      </c>
      <c r="H22" s="106">
        <v>6419.858</v>
      </c>
      <c r="I22" s="106">
        <v>6419.858</v>
      </c>
      <c r="J22" s="109">
        <v>1218.842</v>
      </c>
      <c r="K22" s="109">
        <v>0</v>
      </c>
      <c r="L22" s="109">
        <v>0</v>
      </c>
      <c r="M22" s="109">
        <v>5201.016</v>
      </c>
      <c r="N22" s="109">
        <v>0</v>
      </c>
      <c r="O22" s="109">
        <v>0</v>
      </c>
      <c r="P22" s="109">
        <v>0</v>
      </c>
      <c r="Q22" s="109">
        <v>0</v>
      </c>
      <c r="R22" s="109">
        <v>0</v>
      </c>
      <c r="S22" s="109">
        <v>5201.016</v>
      </c>
      <c r="T22" s="110">
        <f t="shared" si="0"/>
        <v>0.18985497810076174</v>
      </c>
      <c r="U22" s="111"/>
    </row>
    <row r="23" spans="1:21" ht="24.75" customHeight="1">
      <c r="A23" s="96" t="s">
        <v>7</v>
      </c>
      <c r="B23" s="178" t="s">
        <v>65</v>
      </c>
      <c r="C23" s="97">
        <v>736988942.2129996</v>
      </c>
      <c r="D23" s="97">
        <v>593835818.503</v>
      </c>
      <c r="E23" s="97">
        <v>143153123.70999998</v>
      </c>
      <c r="F23" s="97">
        <v>1984368.2599999998</v>
      </c>
      <c r="G23" s="97">
        <v>7153319.806</v>
      </c>
      <c r="H23" s="97">
        <v>735004573.9529996</v>
      </c>
      <c r="I23" s="97">
        <v>209328162.74699995</v>
      </c>
      <c r="J23" s="97">
        <v>29946067.606</v>
      </c>
      <c r="K23" s="97">
        <v>8802980.584</v>
      </c>
      <c r="L23" s="97">
        <v>0</v>
      </c>
      <c r="M23" s="97">
        <v>147266008.44799998</v>
      </c>
      <c r="N23" s="97">
        <v>23313106.109</v>
      </c>
      <c r="O23" s="97">
        <v>0</v>
      </c>
      <c r="P23" s="97">
        <v>0</v>
      </c>
      <c r="Q23" s="97">
        <v>0</v>
      </c>
      <c r="R23" s="97">
        <v>525676411.2060001</v>
      </c>
      <c r="S23" s="97">
        <v>696255525.7629998</v>
      </c>
      <c r="T23" s="98">
        <f t="shared" si="0"/>
        <v>0.18511149040577599</v>
      </c>
      <c r="U23" s="202">
        <f>SUBTOTAL(9,U24:U70)</f>
        <v>0</v>
      </c>
    </row>
    <row r="24" spans="1:21" ht="42" customHeight="1">
      <c r="A24" s="112" t="s">
        <v>6</v>
      </c>
      <c r="B24" s="88" t="s">
        <v>66</v>
      </c>
      <c r="C24" s="113">
        <v>615773572.2179999</v>
      </c>
      <c r="D24" s="113">
        <v>515857041.59</v>
      </c>
      <c r="E24" s="113">
        <v>99916530.628</v>
      </c>
      <c r="F24" s="113">
        <v>1852516.5929999999</v>
      </c>
      <c r="G24" s="113">
        <v>7153319.806</v>
      </c>
      <c r="H24" s="113">
        <v>613921055.625</v>
      </c>
      <c r="I24" s="113">
        <v>134380120.244</v>
      </c>
      <c r="J24" s="113">
        <v>20731177.452999998</v>
      </c>
      <c r="K24" s="113">
        <v>2952094.597</v>
      </c>
      <c r="L24" s="113">
        <v>0</v>
      </c>
      <c r="M24" s="113">
        <v>87880070.74</v>
      </c>
      <c r="N24" s="113">
        <v>22816777.454</v>
      </c>
      <c r="O24" s="113">
        <v>0</v>
      </c>
      <c r="P24" s="113">
        <v>0</v>
      </c>
      <c r="Q24" s="113">
        <v>0</v>
      </c>
      <c r="R24" s="113">
        <v>479540935.38100004</v>
      </c>
      <c r="S24" s="113">
        <v>590237783.5749999</v>
      </c>
      <c r="T24" s="114">
        <f t="shared" si="0"/>
        <v>0.17624089044567917</v>
      </c>
      <c r="U24" s="204">
        <f>SUBTOTAL(9,U25:U32)</f>
        <v>0</v>
      </c>
    </row>
    <row r="25" spans="1:21" ht="30" customHeight="1">
      <c r="A25" s="115" t="s">
        <v>37</v>
      </c>
      <c r="B25" s="116" t="s">
        <v>97</v>
      </c>
      <c r="C25" s="106">
        <v>0</v>
      </c>
      <c r="D25" s="117">
        <v>0</v>
      </c>
      <c r="E25" s="117">
        <v>0</v>
      </c>
      <c r="F25" s="117">
        <v>0</v>
      </c>
      <c r="G25" s="117">
        <v>0</v>
      </c>
      <c r="H25" s="106">
        <v>0</v>
      </c>
      <c r="I25" s="106">
        <v>0</v>
      </c>
      <c r="J25" s="117">
        <v>0</v>
      </c>
      <c r="K25" s="117">
        <v>0</v>
      </c>
      <c r="L25" s="117">
        <v>0</v>
      </c>
      <c r="M25" s="117">
        <v>0</v>
      </c>
      <c r="N25" s="117">
        <v>0</v>
      </c>
      <c r="O25" s="117">
        <v>0</v>
      </c>
      <c r="P25" s="117">
        <v>0</v>
      </c>
      <c r="Q25" s="117">
        <v>0</v>
      </c>
      <c r="R25" s="117">
        <v>0</v>
      </c>
      <c r="S25" s="117">
        <v>0</v>
      </c>
      <c r="T25" s="118" t="e">
        <f t="shared" si="0"/>
        <v>#DIV/0!</v>
      </c>
      <c r="U25" s="103"/>
    </row>
    <row r="26" spans="1:21" ht="24.75" customHeight="1">
      <c r="A26" s="104" t="s">
        <v>40</v>
      </c>
      <c r="B26" s="105" t="s">
        <v>98</v>
      </c>
      <c r="C26" s="106">
        <v>27413181.306999996</v>
      </c>
      <c r="D26" s="106">
        <v>20433578.713</v>
      </c>
      <c r="E26" s="106">
        <v>6979602.593999998</v>
      </c>
      <c r="F26" s="106">
        <v>0</v>
      </c>
      <c r="G26" s="106">
        <v>0</v>
      </c>
      <c r="H26" s="106">
        <v>27413181.306999996</v>
      </c>
      <c r="I26" s="106">
        <v>14302894.777</v>
      </c>
      <c r="J26" s="106">
        <v>1917989.309</v>
      </c>
      <c r="K26" s="106">
        <v>46000</v>
      </c>
      <c r="L26" s="106">
        <v>0</v>
      </c>
      <c r="M26" s="106">
        <v>12318905.468</v>
      </c>
      <c r="N26" s="106">
        <v>20000</v>
      </c>
      <c r="O26" s="106">
        <v>0</v>
      </c>
      <c r="P26" s="106">
        <v>0</v>
      </c>
      <c r="Q26" s="106">
        <v>0</v>
      </c>
      <c r="R26" s="106">
        <v>13110286.53</v>
      </c>
      <c r="S26" s="106">
        <v>25449191.998</v>
      </c>
      <c r="T26" s="107">
        <f t="shared" si="0"/>
        <v>0.1373141129555273</v>
      </c>
      <c r="U26" s="90"/>
    </row>
    <row r="27" spans="1:21" ht="24.75" customHeight="1">
      <c r="A27" s="104" t="s">
        <v>41</v>
      </c>
      <c r="B27" s="105" t="s">
        <v>99</v>
      </c>
      <c r="C27" s="106">
        <v>27283094.104000002</v>
      </c>
      <c r="D27" s="106">
        <v>12456181.291000001</v>
      </c>
      <c r="E27" s="106">
        <v>14826912.813</v>
      </c>
      <c r="F27" s="106">
        <v>281694</v>
      </c>
      <c r="G27" s="106">
        <v>778996.488</v>
      </c>
      <c r="H27" s="106">
        <v>27001400.104000002</v>
      </c>
      <c r="I27" s="106">
        <v>19064715.376</v>
      </c>
      <c r="J27" s="106">
        <v>1256877.658</v>
      </c>
      <c r="K27" s="106">
        <v>617000</v>
      </c>
      <c r="L27" s="106">
        <v>0</v>
      </c>
      <c r="M27" s="106">
        <v>17190837.718</v>
      </c>
      <c r="N27" s="106">
        <v>0</v>
      </c>
      <c r="O27" s="106">
        <v>0</v>
      </c>
      <c r="P27" s="106">
        <v>0</v>
      </c>
      <c r="Q27" s="106">
        <v>0</v>
      </c>
      <c r="R27" s="106">
        <v>7936684.728</v>
      </c>
      <c r="S27" s="106">
        <v>25127522.446</v>
      </c>
      <c r="T27" s="107">
        <f t="shared" si="0"/>
        <v>0.09829035582450756</v>
      </c>
      <c r="U27" s="90"/>
    </row>
    <row r="28" spans="1:21" ht="24.75" customHeight="1">
      <c r="A28" s="104" t="s">
        <v>42</v>
      </c>
      <c r="B28" s="105" t="s">
        <v>100</v>
      </c>
      <c r="C28" s="106">
        <v>459969922.12399995</v>
      </c>
      <c r="D28" s="106">
        <v>400893496.44799995</v>
      </c>
      <c r="E28" s="106">
        <v>59076425.67600001</v>
      </c>
      <c r="F28" s="106">
        <v>585000</v>
      </c>
      <c r="G28" s="106">
        <v>0</v>
      </c>
      <c r="H28" s="106">
        <v>459384922.12399995</v>
      </c>
      <c r="I28" s="106">
        <v>55275490.738000005</v>
      </c>
      <c r="J28" s="106">
        <v>6095038.393</v>
      </c>
      <c r="K28" s="106">
        <v>1566004.773</v>
      </c>
      <c r="L28" s="106">
        <v>0</v>
      </c>
      <c r="M28" s="106">
        <v>24863066.07</v>
      </c>
      <c r="N28" s="106">
        <v>22751381.502</v>
      </c>
      <c r="O28" s="106">
        <v>0</v>
      </c>
      <c r="P28" s="106">
        <v>0</v>
      </c>
      <c r="Q28" s="106">
        <v>0</v>
      </c>
      <c r="R28" s="106">
        <v>404109431.386</v>
      </c>
      <c r="S28" s="106">
        <v>451723878.95799994</v>
      </c>
      <c r="T28" s="107">
        <f t="shared" si="0"/>
        <v>0.13859746994038527</v>
      </c>
      <c r="U28" s="90"/>
    </row>
    <row r="29" spans="1:21" ht="24.75" customHeight="1">
      <c r="A29" s="104" t="s">
        <v>43</v>
      </c>
      <c r="B29" s="108" t="s">
        <v>101</v>
      </c>
      <c r="C29" s="106">
        <v>13062205.819999998</v>
      </c>
      <c r="D29" s="106">
        <v>11550398.776999999</v>
      </c>
      <c r="E29" s="106">
        <v>1511807.043</v>
      </c>
      <c r="F29" s="106">
        <v>0</v>
      </c>
      <c r="G29" s="106">
        <v>380315.51</v>
      </c>
      <c r="H29" s="106">
        <v>13062205.819999998</v>
      </c>
      <c r="I29" s="106">
        <v>4381587.789000001</v>
      </c>
      <c r="J29" s="106">
        <v>1608219.304</v>
      </c>
      <c r="K29" s="106">
        <v>129134.154</v>
      </c>
      <c r="L29" s="106">
        <v>0</v>
      </c>
      <c r="M29" s="106">
        <v>2644234.3310000002</v>
      </c>
      <c r="N29" s="106">
        <v>0</v>
      </c>
      <c r="O29" s="106">
        <v>0</v>
      </c>
      <c r="P29" s="106">
        <v>0</v>
      </c>
      <c r="Q29" s="106">
        <v>0</v>
      </c>
      <c r="R29" s="106">
        <v>8680618.031</v>
      </c>
      <c r="S29" s="106">
        <v>11324852.362</v>
      </c>
      <c r="T29" s="107">
        <f t="shared" si="0"/>
        <v>0.39651230139942306</v>
      </c>
      <c r="U29" s="90"/>
    </row>
    <row r="30" spans="1:21" ht="24.75" customHeight="1">
      <c r="A30" s="104" t="s">
        <v>63</v>
      </c>
      <c r="B30" s="105" t="s">
        <v>102</v>
      </c>
      <c r="C30" s="106">
        <v>15955691.631000001</v>
      </c>
      <c r="D30" s="120">
        <v>12618321.409</v>
      </c>
      <c r="E30" s="120">
        <v>3337370.222</v>
      </c>
      <c r="F30" s="120">
        <v>0</v>
      </c>
      <c r="G30" s="120">
        <v>0</v>
      </c>
      <c r="H30" s="120">
        <v>15955691.631000001</v>
      </c>
      <c r="I30" s="120">
        <v>8642886.094</v>
      </c>
      <c r="J30" s="120">
        <v>1910923.0929999999</v>
      </c>
      <c r="K30" s="120">
        <v>21000</v>
      </c>
      <c r="L30" s="120">
        <v>0</v>
      </c>
      <c r="M30" s="120">
        <v>6710963.001</v>
      </c>
      <c r="N30" s="120">
        <v>0</v>
      </c>
      <c r="O30" s="120">
        <v>0</v>
      </c>
      <c r="P30" s="120">
        <v>0</v>
      </c>
      <c r="Q30" s="120">
        <v>0</v>
      </c>
      <c r="R30" s="120">
        <v>7312805.5370000005</v>
      </c>
      <c r="S30" s="120">
        <v>14023768.538</v>
      </c>
      <c r="T30" s="107">
        <f t="shared" si="0"/>
        <v>0.22352754299760644</v>
      </c>
      <c r="U30" s="90"/>
    </row>
    <row r="31" spans="1:21" ht="24.75" customHeight="1">
      <c r="A31" s="104" t="s">
        <v>45</v>
      </c>
      <c r="B31" s="105" t="s">
        <v>103</v>
      </c>
      <c r="C31" s="106">
        <v>36946032.677</v>
      </c>
      <c r="D31" s="106">
        <v>30779671.485</v>
      </c>
      <c r="E31" s="106">
        <v>6166361.192</v>
      </c>
      <c r="F31" s="106">
        <v>311367.7</v>
      </c>
      <c r="G31" s="106">
        <v>0</v>
      </c>
      <c r="H31" s="106">
        <v>36634664.977</v>
      </c>
      <c r="I31" s="106">
        <v>18350009.733999997</v>
      </c>
      <c r="J31" s="106">
        <v>2250225.193</v>
      </c>
      <c r="K31" s="106">
        <v>399355.67</v>
      </c>
      <c r="L31" s="106">
        <v>0</v>
      </c>
      <c r="M31" s="106">
        <v>15693028.871</v>
      </c>
      <c r="N31" s="106">
        <v>7400</v>
      </c>
      <c r="O31" s="106">
        <v>0</v>
      </c>
      <c r="P31" s="106">
        <v>0</v>
      </c>
      <c r="Q31" s="106">
        <v>0</v>
      </c>
      <c r="R31" s="106">
        <v>18284655.243</v>
      </c>
      <c r="S31" s="106">
        <v>33985084.114</v>
      </c>
      <c r="T31" s="107">
        <f t="shared" si="0"/>
        <v>0.1443912510896764</v>
      </c>
      <c r="U31" s="90"/>
    </row>
    <row r="32" spans="1:21" ht="24.75" customHeight="1">
      <c r="A32" s="115" t="s">
        <v>64</v>
      </c>
      <c r="B32" s="121" t="s">
        <v>104</v>
      </c>
      <c r="C32" s="106">
        <v>35143444.555</v>
      </c>
      <c r="D32" s="122">
        <v>27125393.467</v>
      </c>
      <c r="E32" s="122">
        <v>8018051.0879999995</v>
      </c>
      <c r="F32" s="109">
        <v>674454.893</v>
      </c>
      <c r="G32" s="122">
        <v>5994007.808</v>
      </c>
      <c r="H32" s="106">
        <v>34468989.662</v>
      </c>
      <c r="I32" s="106">
        <v>14362535.735999998</v>
      </c>
      <c r="J32" s="122">
        <v>5691904.503</v>
      </c>
      <c r="K32" s="122">
        <v>173600</v>
      </c>
      <c r="L32" s="122">
        <v>0</v>
      </c>
      <c r="M32" s="122">
        <v>8459035.281</v>
      </c>
      <c r="N32" s="122">
        <v>37995.952</v>
      </c>
      <c r="O32" s="122">
        <v>0</v>
      </c>
      <c r="P32" s="122">
        <v>0</v>
      </c>
      <c r="Q32" s="122">
        <v>0</v>
      </c>
      <c r="R32" s="122">
        <v>20106453.926</v>
      </c>
      <c r="S32" s="122">
        <v>28603485.158999998</v>
      </c>
      <c r="T32" s="110">
        <f t="shared" si="0"/>
        <v>0.4083892016573361</v>
      </c>
      <c r="U32" s="111"/>
    </row>
    <row r="33" spans="1:21" ht="44.25" customHeight="1">
      <c r="A33" s="123" t="s">
        <v>7</v>
      </c>
      <c r="B33" s="124" t="s">
        <v>67</v>
      </c>
      <c r="C33" s="125">
        <v>47523503.382</v>
      </c>
      <c r="D33" s="125">
        <v>30843433.848999996</v>
      </c>
      <c r="E33" s="125">
        <v>16680069.533</v>
      </c>
      <c r="F33" s="125">
        <v>1200</v>
      </c>
      <c r="G33" s="125">
        <v>0</v>
      </c>
      <c r="H33" s="125">
        <v>47522303.382</v>
      </c>
      <c r="I33" s="125">
        <v>27545114.464</v>
      </c>
      <c r="J33" s="125">
        <v>1625702.8109999998</v>
      </c>
      <c r="K33" s="125">
        <v>5386851.535</v>
      </c>
      <c r="L33" s="125">
        <v>0</v>
      </c>
      <c r="M33" s="125">
        <v>20059293.463</v>
      </c>
      <c r="N33" s="125">
        <v>473266.65499999997</v>
      </c>
      <c r="O33" s="125">
        <v>0</v>
      </c>
      <c r="P33" s="125">
        <v>0</v>
      </c>
      <c r="Q33" s="125">
        <v>0</v>
      </c>
      <c r="R33" s="125">
        <v>19977188.918</v>
      </c>
      <c r="S33" s="125">
        <v>40509749.036</v>
      </c>
      <c r="T33" s="126">
        <f>(J33+K33+L33)/I33</f>
        <v>0.2545843240246845</v>
      </c>
      <c r="U33" s="204">
        <f>SUBTOTAL(9,U34:U39)</f>
        <v>0</v>
      </c>
    </row>
    <row r="34" spans="1:21" ht="24.75" customHeight="1">
      <c r="A34" s="127" t="s">
        <v>37</v>
      </c>
      <c r="B34" s="128" t="s">
        <v>105</v>
      </c>
      <c r="C34" s="106">
        <v>4545896.352000001</v>
      </c>
      <c r="D34" s="129">
        <v>4408369.3270000005</v>
      </c>
      <c r="E34" s="129">
        <v>137527.025</v>
      </c>
      <c r="F34" s="129">
        <v>0</v>
      </c>
      <c r="G34" s="129">
        <v>0</v>
      </c>
      <c r="H34" s="106">
        <v>4545896.352000001</v>
      </c>
      <c r="I34" s="106">
        <v>3113650.459</v>
      </c>
      <c r="J34" s="129">
        <v>684506.122</v>
      </c>
      <c r="K34" s="129">
        <v>0</v>
      </c>
      <c r="L34" s="129">
        <v>0</v>
      </c>
      <c r="M34" s="129">
        <v>2429144.337</v>
      </c>
      <c r="N34" s="129">
        <v>0</v>
      </c>
      <c r="O34" s="129">
        <v>0</v>
      </c>
      <c r="P34" s="129">
        <v>0</v>
      </c>
      <c r="Q34" s="129">
        <v>0</v>
      </c>
      <c r="R34" s="129">
        <v>1432245.893</v>
      </c>
      <c r="S34" s="129">
        <v>3861390.2299999995</v>
      </c>
      <c r="T34" s="118">
        <f t="shared" si="0"/>
        <v>0.2198403870355571</v>
      </c>
      <c r="U34" s="103"/>
    </row>
    <row r="35" spans="1:21" ht="24.75" customHeight="1">
      <c r="A35" s="130" t="s">
        <v>40</v>
      </c>
      <c r="B35" s="105" t="s">
        <v>106</v>
      </c>
      <c r="C35" s="106">
        <v>9816290.568</v>
      </c>
      <c r="D35" s="106">
        <v>6780281.642999999</v>
      </c>
      <c r="E35" s="106">
        <v>3036008.925</v>
      </c>
      <c r="F35" s="106">
        <v>0</v>
      </c>
      <c r="G35" s="106">
        <v>0</v>
      </c>
      <c r="H35" s="106">
        <v>9816290.568</v>
      </c>
      <c r="I35" s="106">
        <v>5045614.365</v>
      </c>
      <c r="J35" s="106">
        <v>240357.416</v>
      </c>
      <c r="K35" s="106">
        <v>916288.8640000001</v>
      </c>
      <c r="L35" s="106">
        <v>0</v>
      </c>
      <c r="M35" s="106">
        <v>3888968.085</v>
      </c>
      <c r="N35" s="106">
        <v>0</v>
      </c>
      <c r="O35" s="106">
        <v>0</v>
      </c>
      <c r="P35" s="106">
        <v>0</v>
      </c>
      <c r="Q35" s="106">
        <v>0</v>
      </c>
      <c r="R35" s="106">
        <v>4770676.203</v>
      </c>
      <c r="S35" s="106">
        <v>8659644.287999999</v>
      </c>
      <c r="T35" s="107">
        <f t="shared" si="0"/>
        <v>0.22923794731982058</v>
      </c>
      <c r="U35" s="90"/>
    </row>
    <row r="36" spans="1:21" ht="24.75" customHeight="1">
      <c r="A36" s="130" t="s">
        <v>41</v>
      </c>
      <c r="B36" s="131" t="s">
        <v>107</v>
      </c>
      <c r="C36" s="106">
        <v>11763877.891</v>
      </c>
      <c r="D36" s="106">
        <v>9694533.867</v>
      </c>
      <c r="E36" s="106">
        <v>2069344.0239999997</v>
      </c>
      <c r="F36" s="106">
        <v>400</v>
      </c>
      <c r="G36" s="106">
        <v>0</v>
      </c>
      <c r="H36" s="106">
        <v>11763477.891</v>
      </c>
      <c r="I36" s="106">
        <v>5470386.2930000005</v>
      </c>
      <c r="J36" s="106">
        <v>81757.436</v>
      </c>
      <c r="K36" s="106">
        <v>274029.032</v>
      </c>
      <c r="L36" s="106">
        <v>0</v>
      </c>
      <c r="M36" s="106">
        <v>4641333.17</v>
      </c>
      <c r="N36" s="106">
        <v>473266.65499999997</v>
      </c>
      <c r="O36" s="106">
        <v>0</v>
      </c>
      <c r="P36" s="106">
        <v>0</v>
      </c>
      <c r="Q36" s="106">
        <v>0</v>
      </c>
      <c r="R36" s="106">
        <v>6293091.598</v>
      </c>
      <c r="S36" s="106">
        <v>11407691.423</v>
      </c>
      <c r="T36" s="107">
        <f t="shared" si="0"/>
        <v>0.06503863693415407</v>
      </c>
      <c r="U36" s="90"/>
    </row>
    <row r="37" spans="1:21" ht="24.75" customHeight="1">
      <c r="A37" s="130" t="s">
        <v>42</v>
      </c>
      <c r="B37" s="105" t="s">
        <v>108</v>
      </c>
      <c r="C37" s="106">
        <v>5736303.068</v>
      </c>
      <c r="D37" s="109">
        <v>4756236.532</v>
      </c>
      <c r="E37" s="109">
        <v>980066.536</v>
      </c>
      <c r="F37" s="109">
        <v>0</v>
      </c>
      <c r="G37" s="109">
        <v>0</v>
      </c>
      <c r="H37" s="106">
        <v>5736303.068</v>
      </c>
      <c r="I37" s="106">
        <v>1280382.608</v>
      </c>
      <c r="J37" s="109">
        <v>256603.068</v>
      </c>
      <c r="K37" s="109">
        <v>161750</v>
      </c>
      <c r="L37" s="109">
        <v>0</v>
      </c>
      <c r="M37" s="109">
        <v>862029.54</v>
      </c>
      <c r="N37" s="109">
        <v>0</v>
      </c>
      <c r="O37" s="109">
        <v>0</v>
      </c>
      <c r="P37" s="109">
        <v>0</v>
      </c>
      <c r="Q37" s="109">
        <v>0</v>
      </c>
      <c r="R37" s="109">
        <v>4455920.46</v>
      </c>
      <c r="S37" s="109">
        <v>5317950</v>
      </c>
      <c r="T37" s="107">
        <f t="shared" si="0"/>
        <v>0.32674066750522435</v>
      </c>
      <c r="U37" s="90"/>
    </row>
    <row r="38" spans="1:21" ht="24.75" customHeight="1">
      <c r="A38" s="130" t="s">
        <v>43</v>
      </c>
      <c r="B38" s="105" t="s">
        <v>109</v>
      </c>
      <c r="C38" s="106">
        <v>7670020.920000001</v>
      </c>
      <c r="D38" s="132">
        <v>2065126.916</v>
      </c>
      <c r="E38" s="132">
        <v>5604894.004000001</v>
      </c>
      <c r="F38" s="132">
        <v>200</v>
      </c>
      <c r="G38" s="132">
        <v>0</v>
      </c>
      <c r="H38" s="119">
        <v>7669820.920000001</v>
      </c>
      <c r="I38" s="119">
        <v>6536497.3440000005</v>
      </c>
      <c r="J38" s="132">
        <v>111307.68</v>
      </c>
      <c r="K38" s="132">
        <v>3766321.139</v>
      </c>
      <c r="L38" s="132">
        <v>0</v>
      </c>
      <c r="M38" s="132">
        <v>2658868.525</v>
      </c>
      <c r="N38" s="132">
        <v>0</v>
      </c>
      <c r="O38" s="132">
        <v>0</v>
      </c>
      <c r="P38" s="132">
        <v>0</v>
      </c>
      <c r="Q38" s="132">
        <v>0</v>
      </c>
      <c r="R38" s="132">
        <v>1133323.5760000001</v>
      </c>
      <c r="S38" s="132">
        <v>3792192.101</v>
      </c>
      <c r="T38" s="107">
        <f t="shared" si="0"/>
        <v>0.5932273226668353</v>
      </c>
      <c r="U38" s="90"/>
    </row>
    <row r="39" spans="1:21" ht="24.75" customHeight="1">
      <c r="A39" s="127" t="s">
        <v>63</v>
      </c>
      <c r="B39" s="128" t="s">
        <v>110</v>
      </c>
      <c r="C39" s="106">
        <v>7991114.583000001</v>
      </c>
      <c r="D39" s="132">
        <v>3138885.5640000002</v>
      </c>
      <c r="E39" s="132">
        <v>4852229.019</v>
      </c>
      <c r="F39" s="132">
        <v>600</v>
      </c>
      <c r="G39" s="132">
        <v>0</v>
      </c>
      <c r="H39" s="119">
        <v>7990514.583000001</v>
      </c>
      <c r="I39" s="119">
        <v>6098583.395</v>
      </c>
      <c r="J39" s="132">
        <v>251171.08899999998</v>
      </c>
      <c r="K39" s="132">
        <v>268462.5</v>
      </c>
      <c r="L39" s="132">
        <v>0</v>
      </c>
      <c r="M39" s="132">
        <v>5578949.806</v>
      </c>
      <c r="N39" s="132">
        <v>0</v>
      </c>
      <c r="O39" s="132">
        <v>0</v>
      </c>
      <c r="P39" s="132">
        <v>0</v>
      </c>
      <c r="Q39" s="132">
        <v>0</v>
      </c>
      <c r="R39" s="132">
        <v>1891931.1879999998</v>
      </c>
      <c r="S39" s="132">
        <v>7470880.994</v>
      </c>
      <c r="T39" s="133">
        <f t="shared" si="0"/>
        <v>0.0852056215917336</v>
      </c>
      <c r="U39" s="111"/>
    </row>
    <row r="40" spans="1:21" ht="39" customHeight="1">
      <c r="A40" s="134" t="s">
        <v>8</v>
      </c>
      <c r="B40" s="124" t="s">
        <v>68</v>
      </c>
      <c r="C40" s="135">
        <v>11187645.059</v>
      </c>
      <c r="D40" s="135">
        <v>4399060.126</v>
      </c>
      <c r="E40" s="135">
        <v>6788584.933</v>
      </c>
      <c r="F40" s="135">
        <v>43460</v>
      </c>
      <c r="G40" s="135">
        <v>0</v>
      </c>
      <c r="H40" s="135">
        <v>11144185.059</v>
      </c>
      <c r="I40" s="135">
        <v>9961651.149999999</v>
      </c>
      <c r="J40" s="135">
        <v>3203392.5089999996</v>
      </c>
      <c r="K40" s="135">
        <v>56200.952</v>
      </c>
      <c r="L40" s="135">
        <v>0</v>
      </c>
      <c r="M40" s="135">
        <v>6702057.689</v>
      </c>
      <c r="N40" s="135">
        <v>0</v>
      </c>
      <c r="O40" s="135">
        <v>0</v>
      </c>
      <c r="P40" s="135">
        <v>0</v>
      </c>
      <c r="Q40" s="135">
        <v>0</v>
      </c>
      <c r="R40" s="135">
        <v>1182533.909</v>
      </c>
      <c r="S40" s="135">
        <v>7884591.598</v>
      </c>
      <c r="T40" s="114">
        <f>(J40+K40+L40)/I40</f>
        <v>0.3272141748308462</v>
      </c>
      <c r="U40" s="204">
        <f>SUBTOTAL(9,U41:U42)</f>
        <v>0</v>
      </c>
    </row>
    <row r="41" spans="1:21" ht="24.75" customHeight="1">
      <c r="A41" s="136" t="s">
        <v>37</v>
      </c>
      <c r="B41" s="137" t="s">
        <v>111</v>
      </c>
      <c r="C41" s="138">
        <v>539479.721</v>
      </c>
      <c r="D41" s="139">
        <v>363214.721</v>
      </c>
      <c r="E41" s="139">
        <v>176265</v>
      </c>
      <c r="F41" s="139">
        <v>0</v>
      </c>
      <c r="G41" s="139">
        <v>0</v>
      </c>
      <c r="H41" s="120">
        <v>539479.721</v>
      </c>
      <c r="I41" s="138">
        <v>433215.517</v>
      </c>
      <c r="J41" s="139">
        <v>56515</v>
      </c>
      <c r="K41" s="139">
        <v>0</v>
      </c>
      <c r="L41" s="139">
        <v>0</v>
      </c>
      <c r="M41" s="139">
        <v>376700.517</v>
      </c>
      <c r="N41" s="139">
        <v>0</v>
      </c>
      <c r="O41" s="139">
        <v>0</v>
      </c>
      <c r="P41" s="139">
        <v>0</v>
      </c>
      <c r="Q41" s="139">
        <v>0</v>
      </c>
      <c r="R41" s="139">
        <v>106264.204</v>
      </c>
      <c r="S41" s="139">
        <v>482964.721</v>
      </c>
      <c r="T41" s="110">
        <f t="shared" si="0"/>
        <v>0.13045469929462383</v>
      </c>
      <c r="U41" s="205"/>
    </row>
    <row r="42" spans="1:21" ht="24.75" customHeight="1">
      <c r="A42" s="140" t="s">
        <v>40</v>
      </c>
      <c r="B42" s="121" t="s">
        <v>112</v>
      </c>
      <c r="C42" s="138">
        <v>10648165.338</v>
      </c>
      <c r="D42" s="138">
        <v>4035845.4050000003</v>
      </c>
      <c r="E42" s="138">
        <v>6612319.933</v>
      </c>
      <c r="F42" s="138">
        <v>43460</v>
      </c>
      <c r="G42" s="138">
        <v>0</v>
      </c>
      <c r="H42" s="120">
        <v>10604705.338</v>
      </c>
      <c r="I42" s="138">
        <v>9528435.633</v>
      </c>
      <c r="J42" s="138">
        <v>3146877.5089999996</v>
      </c>
      <c r="K42" s="138">
        <v>56200.952</v>
      </c>
      <c r="L42" s="138">
        <v>0</v>
      </c>
      <c r="M42" s="138">
        <v>6325357.172</v>
      </c>
      <c r="N42" s="138">
        <v>0</v>
      </c>
      <c r="O42" s="138">
        <v>0</v>
      </c>
      <c r="P42" s="138">
        <v>0</v>
      </c>
      <c r="Q42" s="138">
        <v>0</v>
      </c>
      <c r="R42" s="138">
        <v>1076269.705</v>
      </c>
      <c r="S42" s="138">
        <v>7401626.877</v>
      </c>
      <c r="T42" s="110">
        <f t="shared" si="0"/>
        <v>0.33615995157764633</v>
      </c>
      <c r="U42" s="111"/>
    </row>
    <row r="43" spans="1:21" ht="43.5" customHeight="1">
      <c r="A43" s="123" t="s">
        <v>9</v>
      </c>
      <c r="B43" s="124" t="s">
        <v>69</v>
      </c>
      <c r="C43" s="125">
        <v>36050347.1</v>
      </c>
      <c r="D43" s="125">
        <v>32011769.015</v>
      </c>
      <c r="E43" s="125">
        <v>4038578.0850000004</v>
      </c>
      <c r="F43" s="125">
        <v>35666.667</v>
      </c>
      <c r="G43" s="125">
        <v>0</v>
      </c>
      <c r="H43" s="125">
        <v>36014680.433</v>
      </c>
      <c r="I43" s="125">
        <v>18068489.496999998</v>
      </c>
      <c r="J43" s="125">
        <v>1962561.303</v>
      </c>
      <c r="K43" s="125">
        <v>147631</v>
      </c>
      <c r="L43" s="125">
        <v>0</v>
      </c>
      <c r="M43" s="125">
        <v>15935235.193999998</v>
      </c>
      <c r="N43" s="125">
        <v>23062</v>
      </c>
      <c r="O43" s="125">
        <v>0</v>
      </c>
      <c r="P43" s="125">
        <v>0</v>
      </c>
      <c r="Q43" s="125">
        <v>0</v>
      </c>
      <c r="R43" s="125">
        <v>17946190.936</v>
      </c>
      <c r="S43" s="125">
        <v>33904488.129999995</v>
      </c>
      <c r="T43" s="126">
        <f>(J43+K43+L43)/I43</f>
        <v>0.11678852863435907</v>
      </c>
      <c r="U43" s="204">
        <f>SUBTOTAL(9,U44:U48)</f>
        <v>0</v>
      </c>
    </row>
    <row r="44" spans="1:21" ht="24.75" customHeight="1">
      <c r="A44" s="127" t="s">
        <v>37</v>
      </c>
      <c r="B44" s="128" t="s">
        <v>113</v>
      </c>
      <c r="C44" s="109">
        <v>469242</v>
      </c>
      <c r="D44" s="129">
        <v>151984</v>
      </c>
      <c r="E44" s="129">
        <v>317258</v>
      </c>
      <c r="F44" s="129">
        <v>0</v>
      </c>
      <c r="G44" s="129">
        <v>0</v>
      </c>
      <c r="H44" s="106">
        <v>469242</v>
      </c>
      <c r="I44" s="106">
        <v>436442</v>
      </c>
      <c r="J44" s="129">
        <v>167458</v>
      </c>
      <c r="K44" s="129">
        <v>0</v>
      </c>
      <c r="L44" s="129">
        <v>0</v>
      </c>
      <c r="M44" s="129">
        <v>268984</v>
      </c>
      <c r="N44" s="129">
        <v>0</v>
      </c>
      <c r="O44" s="129">
        <v>0</v>
      </c>
      <c r="P44" s="129">
        <v>0</v>
      </c>
      <c r="Q44" s="129">
        <v>0</v>
      </c>
      <c r="R44" s="129">
        <v>32800</v>
      </c>
      <c r="S44" s="129">
        <v>301784</v>
      </c>
      <c r="T44" s="107">
        <f t="shared" si="0"/>
        <v>0.3836890125148359</v>
      </c>
      <c r="U44" s="103"/>
    </row>
    <row r="45" spans="1:21" ht="24.75" customHeight="1">
      <c r="A45" s="130" t="s">
        <v>40</v>
      </c>
      <c r="B45" s="105" t="s">
        <v>114</v>
      </c>
      <c r="C45" s="109">
        <v>9876403.981999999</v>
      </c>
      <c r="D45" s="109">
        <v>8028286.072</v>
      </c>
      <c r="E45" s="109">
        <v>1848117.9099999997</v>
      </c>
      <c r="F45" s="109">
        <v>600</v>
      </c>
      <c r="G45" s="109">
        <v>0</v>
      </c>
      <c r="H45" s="106">
        <v>9875803.981999999</v>
      </c>
      <c r="I45" s="106">
        <v>3669373.3079999997</v>
      </c>
      <c r="J45" s="106">
        <v>1188228.247</v>
      </c>
      <c r="K45" s="106">
        <v>88483</v>
      </c>
      <c r="L45" s="106">
        <v>0</v>
      </c>
      <c r="M45" s="106">
        <v>2369600.0609999998</v>
      </c>
      <c r="N45" s="106">
        <v>23062</v>
      </c>
      <c r="O45" s="106">
        <v>0</v>
      </c>
      <c r="P45" s="106">
        <v>0</v>
      </c>
      <c r="Q45" s="106">
        <v>0</v>
      </c>
      <c r="R45" s="106">
        <v>6206430.674000001</v>
      </c>
      <c r="S45" s="106">
        <v>8599092.735</v>
      </c>
      <c r="T45" s="107">
        <f t="shared" si="0"/>
        <v>0.34793713798934084</v>
      </c>
      <c r="U45" s="90"/>
    </row>
    <row r="46" spans="1:21" ht="24.75" customHeight="1">
      <c r="A46" s="130" t="s">
        <v>41</v>
      </c>
      <c r="B46" s="105" t="s">
        <v>115</v>
      </c>
      <c r="C46" s="109">
        <v>11971141.518</v>
      </c>
      <c r="D46" s="109">
        <v>11116520.743999999</v>
      </c>
      <c r="E46" s="109">
        <v>854620.7740000006</v>
      </c>
      <c r="F46" s="109">
        <v>24200</v>
      </c>
      <c r="G46" s="109">
        <v>0</v>
      </c>
      <c r="H46" s="106">
        <v>11946941.518</v>
      </c>
      <c r="I46" s="106">
        <v>9956306.380999997</v>
      </c>
      <c r="J46" s="106">
        <v>161040.586</v>
      </c>
      <c r="K46" s="106">
        <v>16974</v>
      </c>
      <c r="L46" s="106">
        <v>0</v>
      </c>
      <c r="M46" s="106">
        <v>9778291.794999998</v>
      </c>
      <c r="N46" s="106">
        <v>0</v>
      </c>
      <c r="O46" s="106">
        <v>0</v>
      </c>
      <c r="P46" s="106">
        <v>0</v>
      </c>
      <c r="Q46" s="106">
        <v>0</v>
      </c>
      <c r="R46" s="106">
        <v>1990635.137</v>
      </c>
      <c r="S46" s="106">
        <v>11768926.931999998</v>
      </c>
      <c r="T46" s="107">
        <f t="shared" si="0"/>
        <v>0.01787958095983387</v>
      </c>
      <c r="U46" s="90"/>
    </row>
    <row r="47" spans="1:21" ht="24.75" customHeight="1">
      <c r="A47" s="130" t="s">
        <v>42</v>
      </c>
      <c r="B47" s="105" t="s">
        <v>116</v>
      </c>
      <c r="C47" s="109">
        <v>1962728.25</v>
      </c>
      <c r="D47" s="109">
        <v>1961528.25</v>
      </c>
      <c r="E47" s="109">
        <v>1200</v>
      </c>
      <c r="F47" s="109">
        <v>0</v>
      </c>
      <c r="G47" s="109">
        <v>0</v>
      </c>
      <c r="H47" s="106">
        <v>1962728.25</v>
      </c>
      <c r="I47" s="106">
        <v>103150</v>
      </c>
      <c r="J47" s="106">
        <v>1200</v>
      </c>
      <c r="K47" s="106">
        <v>0</v>
      </c>
      <c r="L47" s="106">
        <v>0</v>
      </c>
      <c r="M47" s="106">
        <v>101950</v>
      </c>
      <c r="N47" s="106">
        <v>0</v>
      </c>
      <c r="O47" s="106">
        <v>0</v>
      </c>
      <c r="P47" s="106">
        <v>0</v>
      </c>
      <c r="Q47" s="106">
        <v>0</v>
      </c>
      <c r="R47" s="106">
        <v>1859578.25</v>
      </c>
      <c r="S47" s="106">
        <v>1961528.25</v>
      </c>
      <c r="T47" s="107">
        <f t="shared" si="0"/>
        <v>0.0116335433834222</v>
      </c>
      <c r="U47" s="90"/>
    </row>
    <row r="48" spans="1:21" ht="24.75" customHeight="1">
      <c r="A48" s="130" t="s">
        <v>43</v>
      </c>
      <c r="B48" s="105" t="s">
        <v>117</v>
      </c>
      <c r="C48" s="109">
        <v>11770831.350000001</v>
      </c>
      <c r="D48" s="109">
        <v>10753449.949000001</v>
      </c>
      <c r="E48" s="109">
        <v>1017381.401</v>
      </c>
      <c r="F48" s="109">
        <v>10866.667</v>
      </c>
      <c r="G48" s="109">
        <v>0</v>
      </c>
      <c r="H48" s="106">
        <v>11759964.683000002</v>
      </c>
      <c r="I48" s="106">
        <v>3903217.808</v>
      </c>
      <c r="J48" s="106">
        <v>444634.47</v>
      </c>
      <c r="K48" s="106">
        <v>42174</v>
      </c>
      <c r="L48" s="106">
        <v>0</v>
      </c>
      <c r="M48" s="106">
        <v>3416409.3380000005</v>
      </c>
      <c r="N48" s="106">
        <v>0</v>
      </c>
      <c r="O48" s="106">
        <v>0</v>
      </c>
      <c r="P48" s="106">
        <v>0</v>
      </c>
      <c r="Q48" s="106">
        <v>0</v>
      </c>
      <c r="R48" s="106">
        <v>7856746.875</v>
      </c>
      <c r="S48" s="106">
        <v>11273156.213</v>
      </c>
      <c r="T48" s="107">
        <f t="shared" si="0"/>
        <v>0.12471978094643904</v>
      </c>
      <c r="U48" s="90"/>
    </row>
    <row r="49" spans="1:21" ht="39" customHeight="1">
      <c r="A49" s="123" t="s">
        <v>13</v>
      </c>
      <c r="B49" s="124" t="s">
        <v>70</v>
      </c>
      <c r="C49" s="125">
        <v>6674221.977</v>
      </c>
      <c r="D49" s="125">
        <v>1083126.56</v>
      </c>
      <c r="E49" s="125">
        <v>5591095.416999999</v>
      </c>
      <c r="F49" s="125">
        <v>50125</v>
      </c>
      <c r="G49" s="125">
        <v>0</v>
      </c>
      <c r="H49" s="125">
        <v>6624096.977</v>
      </c>
      <c r="I49" s="125">
        <v>5636800.416999999</v>
      </c>
      <c r="J49" s="125">
        <v>343323.5</v>
      </c>
      <c r="K49" s="125">
        <v>0</v>
      </c>
      <c r="L49" s="125">
        <v>0</v>
      </c>
      <c r="M49" s="125">
        <v>5293476.916999999</v>
      </c>
      <c r="N49" s="125">
        <v>0</v>
      </c>
      <c r="O49" s="125">
        <v>0</v>
      </c>
      <c r="P49" s="125">
        <v>0</v>
      </c>
      <c r="Q49" s="125">
        <v>0</v>
      </c>
      <c r="R49" s="125">
        <v>987296.56</v>
      </c>
      <c r="S49" s="125">
        <v>6280773.477</v>
      </c>
      <c r="T49" s="126">
        <f>(J49+K49+L49)/I49</f>
        <v>0.06090751394435969</v>
      </c>
      <c r="U49" s="204">
        <f>SUBTOTAL(9,U50:U52)</f>
        <v>0</v>
      </c>
    </row>
    <row r="50" spans="1:21" ht="27" customHeight="1">
      <c r="A50" s="159">
        <v>1</v>
      </c>
      <c r="B50" s="171" t="s">
        <v>118</v>
      </c>
      <c r="C50" s="142">
        <v>1032657.728</v>
      </c>
      <c r="D50" s="142">
        <v>777562.728</v>
      </c>
      <c r="E50" s="142">
        <v>255094.99999999997</v>
      </c>
      <c r="F50" s="142">
        <v>50125</v>
      </c>
      <c r="G50" s="142">
        <v>0</v>
      </c>
      <c r="H50" s="142">
        <v>982532.728</v>
      </c>
      <c r="I50" s="142">
        <v>204970</v>
      </c>
      <c r="J50" s="142">
        <v>204970</v>
      </c>
      <c r="K50" s="142">
        <v>0</v>
      </c>
      <c r="L50" s="142">
        <v>0</v>
      </c>
      <c r="M50" s="142">
        <v>0</v>
      </c>
      <c r="N50" s="142">
        <v>0</v>
      </c>
      <c r="O50" s="142">
        <v>0</v>
      </c>
      <c r="P50" s="142">
        <v>0</v>
      </c>
      <c r="Q50" s="142">
        <v>0</v>
      </c>
      <c r="R50" s="142">
        <v>777562.728</v>
      </c>
      <c r="S50" s="142">
        <v>777562.728</v>
      </c>
      <c r="T50" s="110">
        <f t="shared" si="0"/>
        <v>1</v>
      </c>
      <c r="U50" s="103"/>
    </row>
    <row r="51" spans="1:21" ht="24.75" customHeight="1">
      <c r="A51" s="158" t="s">
        <v>40</v>
      </c>
      <c r="B51" s="121" t="s">
        <v>119</v>
      </c>
      <c r="C51" s="138">
        <v>2669693.969</v>
      </c>
      <c r="D51" s="143">
        <v>243387.832</v>
      </c>
      <c r="E51" s="143">
        <v>2426306.137</v>
      </c>
      <c r="F51" s="143">
        <v>0</v>
      </c>
      <c r="G51" s="143">
        <v>0</v>
      </c>
      <c r="H51" s="120">
        <v>2669693.969</v>
      </c>
      <c r="I51" s="143">
        <v>2509759.137</v>
      </c>
      <c r="J51" s="143">
        <v>105624</v>
      </c>
      <c r="K51" s="143">
        <v>0</v>
      </c>
      <c r="L51" s="143">
        <v>0</v>
      </c>
      <c r="M51" s="143">
        <v>2404135.137</v>
      </c>
      <c r="N51" s="143">
        <v>0</v>
      </c>
      <c r="O51" s="143">
        <v>0</v>
      </c>
      <c r="P51" s="143">
        <v>0</v>
      </c>
      <c r="Q51" s="143">
        <v>0</v>
      </c>
      <c r="R51" s="143">
        <v>159934.832</v>
      </c>
      <c r="S51" s="143">
        <v>2564069.969</v>
      </c>
      <c r="T51" s="110">
        <f t="shared" si="0"/>
        <v>0.042085313464086414</v>
      </c>
      <c r="U51" s="90"/>
    </row>
    <row r="52" spans="1:21" ht="24.75" customHeight="1">
      <c r="A52" s="127" t="s">
        <v>41</v>
      </c>
      <c r="B52" s="121" t="s">
        <v>120</v>
      </c>
      <c r="C52" s="138">
        <v>2971870.28</v>
      </c>
      <c r="D52" s="138">
        <v>62176</v>
      </c>
      <c r="E52" s="138">
        <v>2909694.28</v>
      </c>
      <c r="F52" s="138">
        <v>0</v>
      </c>
      <c r="G52" s="138">
        <v>0</v>
      </c>
      <c r="H52" s="120">
        <v>2971870.28</v>
      </c>
      <c r="I52" s="143">
        <v>2922071.28</v>
      </c>
      <c r="J52" s="138">
        <v>32729.5</v>
      </c>
      <c r="K52" s="138">
        <v>0</v>
      </c>
      <c r="L52" s="138">
        <v>0</v>
      </c>
      <c r="M52" s="138">
        <v>2889341.78</v>
      </c>
      <c r="N52" s="138">
        <v>0</v>
      </c>
      <c r="O52" s="138">
        <v>0</v>
      </c>
      <c r="P52" s="138">
        <v>0</v>
      </c>
      <c r="Q52" s="138">
        <v>0</v>
      </c>
      <c r="R52" s="138">
        <v>49799</v>
      </c>
      <c r="S52" s="138">
        <v>2939140.78</v>
      </c>
      <c r="T52" s="110">
        <f t="shared" si="0"/>
        <v>0.011200787682359345</v>
      </c>
      <c r="U52" s="205"/>
    </row>
    <row r="53" spans="1:21" ht="40.5" customHeight="1">
      <c r="A53" s="123" t="s">
        <v>16</v>
      </c>
      <c r="B53" s="124" t="s">
        <v>71</v>
      </c>
      <c r="C53" s="125">
        <v>7515257.231000001</v>
      </c>
      <c r="D53" s="125">
        <v>5246164.964000001</v>
      </c>
      <c r="E53" s="125">
        <v>2269092.267</v>
      </c>
      <c r="F53" s="125">
        <v>800</v>
      </c>
      <c r="G53" s="125">
        <v>0</v>
      </c>
      <c r="H53" s="125">
        <v>7514457.231000001</v>
      </c>
      <c r="I53" s="125">
        <v>3003299.226</v>
      </c>
      <c r="J53" s="125">
        <v>1037892.887</v>
      </c>
      <c r="K53" s="125">
        <v>61752.5</v>
      </c>
      <c r="L53" s="125">
        <v>0</v>
      </c>
      <c r="M53" s="125">
        <v>1903653.839</v>
      </c>
      <c r="N53" s="125">
        <v>0</v>
      </c>
      <c r="O53" s="125">
        <v>0</v>
      </c>
      <c r="P53" s="125">
        <v>0</v>
      </c>
      <c r="Q53" s="125">
        <v>0</v>
      </c>
      <c r="R53" s="125">
        <v>4511158.005</v>
      </c>
      <c r="S53" s="125">
        <v>6414811.8440000005</v>
      </c>
      <c r="T53" s="126">
        <f>(J53+K53+L53)/I53</f>
        <v>0.3661457964228837</v>
      </c>
      <c r="U53" s="204">
        <f>SUBTOTAL(9,U54:U56)</f>
        <v>0</v>
      </c>
    </row>
    <row r="54" spans="1:21" ht="27.75" customHeight="1">
      <c r="A54" s="159">
        <v>1</v>
      </c>
      <c r="B54" s="171" t="s">
        <v>121</v>
      </c>
      <c r="C54" s="142">
        <v>263444.125</v>
      </c>
      <c r="D54" s="142">
        <v>22000</v>
      </c>
      <c r="E54" s="142">
        <v>241444.125</v>
      </c>
      <c r="F54" s="142">
        <v>800</v>
      </c>
      <c r="G54" s="142">
        <v>0</v>
      </c>
      <c r="H54" s="142">
        <v>262644.125</v>
      </c>
      <c r="I54" s="142">
        <v>241644.125</v>
      </c>
      <c r="J54" s="142">
        <v>108244.125</v>
      </c>
      <c r="K54" s="142">
        <v>30000</v>
      </c>
      <c r="L54" s="142">
        <v>0</v>
      </c>
      <c r="M54" s="142">
        <v>103400</v>
      </c>
      <c r="N54" s="142">
        <v>0</v>
      </c>
      <c r="O54" s="142">
        <v>0</v>
      </c>
      <c r="P54" s="142">
        <v>0</v>
      </c>
      <c r="Q54" s="142">
        <v>0</v>
      </c>
      <c r="R54" s="142">
        <v>21000</v>
      </c>
      <c r="S54" s="142">
        <v>124400</v>
      </c>
      <c r="T54" s="110">
        <f>(J54+K54+L54)/I54</f>
        <v>0.5720980181082408</v>
      </c>
      <c r="U54" s="192"/>
    </row>
    <row r="55" spans="1:21" ht="24.75" customHeight="1">
      <c r="A55" s="127" t="s">
        <v>40</v>
      </c>
      <c r="B55" s="121" t="s">
        <v>122</v>
      </c>
      <c r="C55" s="138">
        <v>4327445.663000001</v>
      </c>
      <c r="D55" s="143">
        <v>4149945.7670000005</v>
      </c>
      <c r="E55" s="143">
        <v>177499.89599999978</v>
      </c>
      <c r="F55" s="143">
        <v>0</v>
      </c>
      <c r="G55" s="143">
        <v>0</v>
      </c>
      <c r="H55" s="120">
        <v>4327445.663000001</v>
      </c>
      <c r="I55" s="143">
        <v>589353.658</v>
      </c>
      <c r="J55" s="143">
        <v>442968.762</v>
      </c>
      <c r="K55" s="143">
        <v>0</v>
      </c>
      <c r="L55" s="143">
        <v>0</v>
      </c>
      <c r="M55" s="143">
        <v>146384.896</v>
      </c>
      <c r="N55" s="143">
        <v>0</v>
      </c>
      <c r="O55" s="143">
        <v>0</v>
      </c>
      <c r="P55" s="143">
        <v>0</v>
      </c>
      <c r="Q55" s="143">
        <v>0</v>
      </c>
      <c r="R55" s="143">
        <v>3738092.005</v>
      </c>
      <c r="S55" s="143">
        <v>3884476.901</v>
      </c>
      <c r="T55" s="110">
        <f>(J55+K55+L55)/I55</f>
        <v>0.7516179054580501</v>
      </c>
      <c r="U55" s="195"/>
    </row>
    <row r="56" spans="1:21" ht="24.75" customHeight="1">
      <c r="A56" s="144" t="s">
        <v>41</v>
      </c>
      <c r="B56" s="145" t="s">
        <v>123</v>
      </c>
      <c r="C56" s="146">
        <v>2924367.443</v>
      </c>
      <c r="D56" s="146">
        <v>1074219.197</v>
      </c>
      <c r="E56" s="146">
        <v>1850148.246</v>
      </c>
      <c r="F56" s="146">
        <v>0</v>
      </c>
      <c r="G56" s="146">
        <v>0</v>
      </c>
      <c r="H56" s="147">
        <v>2924367.443</v>
      </c>
      <c r="I56" s="148">
        <v>2172301.443</v>
      </c>
      <c r="J56" s="146">
        <v>486680</v>
      </c>
      <c r="K56" s="146">
        <v>31752.5</v>
      </c>
      <c r="L56" s="146">
        <v>0</v>
      </c>
      <c r="M56" s="146">
        <v>1653868.943</v>
      </c>
      <c r="N56" s="146">
        <v>0</v>
      </c>
      <c r="O56" s="146">
        <v>0</v>
      </c>
      <c r="P56" s="146">
        <v>0</v>
      </c>
      <c r="Q56" s="146">
        <v>0</v>
      </c>
      <c r="R56" s="146">
        <v>752066</v>
      </c>
      <c r="S56" s="146">
        <v>2405934.943</v>
      </c>
      <c r="T56" s="149">
        <f>(J56+K56+L56)/I56</f>
        <v>0.2386558742436926</v>
      </c>
      <c r="U56" s="90"/>
    </row>
    <row r="57" spans="1:21" ht="38.25" customHeight="1">
      <c r="A57" s="150" t="s">
        <v>14</v>
      </c>
      <c r="B57" s="89" t="s">
        <v>72</v>
      </c>
      <c r="C57" s="151">
        <v>10354400.877999999</v>
      </c>
      <c r="D57" s="151">
        <v>2948169.399</v>
      </c>
      <c r="E57" s="151">
        <v>7406231.478999999</v>
      </c>
      <c r="F57" s="151">
        <v>400</v>
      </c>
      <c r="G57" s="151">
        <v>0</v>
      </c>
      <c r="H57" s="151">
        <v>10354000.877999999</v>
      </c>
      <c r="I57" s="151">
        <v>9473437.532</v>
      </c>
      <c r="J57" s="151">
        <v>350599.652</v>
      </c>
      <c r="K57" s="151">
        <v>0</v>
      </c>
      <c r="L57" s="151">
        <v>0</v>
      </c>
      <c r="M57" s="151">
        <v>9122837.879999999</v>
      </c>
      <c r="N57" s="151">
        <v>0</v>
      </c>
      <c r="O57" s="151">
        <v>0</v>
      </c>
      <c r="P57" s="151">
        <v>0</v>
      </c>
      <c r="Q57" s="151">
        <v>0</v>
      </c>
      <c r="R57" s="151">
        <v>880563.346</v>
      </c>
      <c r="S57" s="151">
        <v>10003401.226</v>
      </c>
      <c r="T57" s="152">
        <f t="shared" si="0"/>
        <v>0.03700870468778851</v>
      </c>
      <c r="U57" s="204">
        <v>0</v>
      </c>
    </row>
    <row r="58" spans="1:21" ht="24.75" customHeight="1">
      <c r="A58" s="172">
        <v>1</v>
      </c>
      <c r="B58" s="173" t="s">
        <v>124</v>
      </c>
      <c r="C58" s="139">
        <v>167526.464</v>
      </c>
      <c r="D58" s="139">
        <v>93946.99100000001</v>
      </c>
      <c r="E58" s="139">
        <v>73579.473</v>
      </c>
      <c r="F58" s="139">
        <v>0</v>
      </c>
      <c r="G58" s="139">
        <v>0</v>
      </c>
      <c r="H58" s="139">
        <v>167526.464</v>
      </c>
      <c r="I58" s="139">
        <v>162556.464</v>
      </c>
      <c r="J58" s="139">
        <v>28787</v>
      </c>
      <c r="K58" s="139">
        <v>0</v>
      </c>
      <c r="L58" s="139">
        <v>0</v>
      </c>
      <c r="M58" s="139">
        <v>133769.464</v>
      </c>
      <c r="N58" s="139">
        <v>0</v>
      </c>
      <c r="O58" s="139">
        <v>0</v>
      </c>
      <c r="P58" s="139">
        <v>0</v>
      </c>
      <c r="Q58" s="139">
        <v>0</v>
      </c>
      <c r="R58" s="139">
        <v>4970</v>
      </c>
      <c r="S58" s="139">
        <v>138739.464</v>
      </c>
      <c r="T58" s="110">
        <f t="shared" si="0"/>
        <v>0.17708923589774933</v>
      </c>
      <c r="U58" s="192"/>
    </row>
    <row r="59" spans="1:21" ht="24.75" customHeight="1">
      <c r="A59" s="115" t="s">
        <v>40</v>
      </c>
      <c r="B59" s="170" t="s">
        <v>125</v>
      </c>
      <c r="C59" s="138">
        <v>3630547.712</v>
      </c>
      <c r="D59" s="120">
        <v>1020552.267</v>
      </c>
      <c r="E59" s="120">
        <v>2609995.445</v>
      </c>
      <c r="F59" s="120">
        <v>400</v>
      </c>
      <c r="G59" s="120">
        <v>0</v>
      </c>
      <c r="H59" s="120">
        <v>3630147.712</v>
      </c>
      <c r="I59" s="120">
        <v>3256036.212</v>
      </c>
      <c r="J59" s="120">
        <v>206053.65</v>
      </c>
      <c r="K59" s="120">
        <v>0</v>
      </c>
      <c r="L59" s="120">
        <v>0</v>
      </c>
      <c r="M59" s="120">
        <v>3049982.562</v>
      </c>
      <c r="N59" s="120">
        <v>0</v>
      </c>
      <c r="O59" s="120">
        <v>0</v>
      </c>
      <c r="P59" s="120">
        <v>0</v>
      </c>
      <c r="Q59" s="120">
        <v>0</v>
      </c>
      <c r="R59" s="120">
        <v>374111.5</v>
      </c>
      <c r="S59" s="120">
        <v>3424094.062</v>
      </c>
      <c r="T59" s="110">
        <f t="shared" si="0"/>
        <v>0.06328358672443414</v>
      </c>
      <c r="U59" s="195"/>
    </row>
    <row r="60" spans="1:21" ht="24.75" customHeight="1">
      <c r="A60" s="104" t="s">
        <v>41</v>
      </c>
      <c r="B60" s="121" t="s">
        <v>126</v>
      </c>
      <c r="C60" s="138">
        <v>6404963.603999999</v>
      </c>
      <c r="D60" s="138">
        <v>1750493.141</v>
      </c>
      <c r="E60" s="138">
        <v>4654470.4629999995</v>
      </c>
      <c r="F60" s="138">
        <v>0</v>
      </c>
      <c r="G60" s="138">
        <v>0</v>
      </c>
      <c r="H60" s="120">
        <v>6404963.603999999</v>
      </c>
      <c r="I60" s="120">
        <v>5903481.758</v>
      </c>
      <c r="J60" s="120">
        <v>53943.002</v>
      </c>
      <c r="K60" s="120">
        <v>0</v>
      </c>
      <c r="L60" s="120">
        <v>0</v>
      </c>
      <c r="M60" s="120">
        <v>5849538.756</v>
      </c>
      <c r="N60" s="120">
        <v>0</v>
      </c>
      <c r="O60" s="120">
        <v>0</v>
      </c>
      <c r="P60" s="120">
        <v>0</v>
      </c>
      <c r="Q60" s="120">
        <v>0</v>
      </c>
      <c r="R60" s="120">
        <v>501481.846</v>
      </c>
      <c r="S60" s="120">
        <v>6351020.602</v>
      </c>
      <c r="T60" s="110">
        <f t="shared" si="0"/>
        <v>0.009137489402232857</v>
      </c>
      <c r="U60" s="90"/>
    </row>
    <row r="61" spans="1:21" ht="24.75" customHeight="1">
      <c r="A61" s="104" t="s">
        <v>42</v>
      </c>
      <c r="B61" s="141" t="s">
        <v>127</v>
      </c>
      <c r="C61" s="138">
        <v>151363.098</v>
      </c>
      <c r="D61" s="138">
        <v>83177</v>
      </c>
      <c r="E61" s="138">
        <v>68186.098</v>
      </c>
      <c r="F61" s="138">
        <v>0</v>
      </c>
      <c r="G61" s="138">
        <v>0</v>
      </c>
      <c r="H61" s="106">
        <v>151363.098</v>
      </c>
      <c r="I61" s="120">
        <v>151363.098</v>
      </c>
      <c r="J61" s="120">
        <v>61816</v>
      </c>
      <c r="K61" s="120">
        <v>0</v>
      </c>
      <c r="L61" s="120">
        <v>0</v>
      </c>
      <c r="M61" s="120">
        <v>89547.098</v>
      </c>
      <c r="N61" s="120">
        <v>0</v>
      </c>
      <c r="O61" s="120">
        <v>0</v>
      </c>
      <c r="P61" s="120">
        <v>0</v>
      </c>
      <c r="Q61" s="120">
        <v>0</v>
      </c>
      <c r="R61" s="120">
        <v>0</v>
      </c>
      <c r="S61" s="120">
        <v>89547.098</v>
      </c>
      <c r="T61" s="107">
        <f t="shared" si="0"/>
        <v>0.40839544655725796</v>
      </c>
      <c r="U61" s="90"/>
    </row>
    <row r="62" spans="1:21" ht="39" customHeight="1">
      <c r="A62" s="123" t="s">
        <v>15</v>
      </c>
      <c r="B62" s="124" t="s">
        <v>73</v>
      </c>
      <c r="C62" s="125">
        <v>1599021.142</v>
      </c>
      <c r="D62" s="125">
        <v>1338141</v>
      </c>
      <c r="E62" s="125">
        <v>260880.14200000005</v>
      </c>
      <c r="F62" s="125">
        <v>200</v>
      </c>
      <c r="G62" s="125">
        <v>0</v>
      </c>
      <c r="H62" s="125">
        <v>1598821.142</v>
      </c>
      <c r="I62" s="125">
        <v>1028926.991</v>
      </c>
      <c r="J62" s="125">
        <v>569654.491</v>
      </c>
      <c r="K62" s="125">
        <v>198450</v>
      </c>
      <c r="L62" s="125">
        <v>0</v>
      </c>
      <c r="M62" s="125">
        <v>260822.5</v>
      </c>
      <c r="N62" s="125">
        <v>0</v>
      </c>
      <c r="O62" s="125">
        <v>0</v>
      </c>
      <c r="P62" s="125">
        <v>0</v>
      </c>
      <c r="Q62" s="125">
        <v>0</v>
      </c>
      <c r="R62" s="125">
        <v>569894.151</v>
      </c>
      <c r="S62" s="125">
        <v>830716.651</v>
      </c>
      <c r="T62" s="126">
        <f aca="true" t="shared" si="1" ref="T62:T70">(J62+K62+L62)/I62</f>
        <v>0.7465101972429451</v>
      </c>
      <c r="U62" s="204">
        <f>SUBTOTAL(9,U63:U64)</f>
        <v>0</v>
      </c>
    </row>
    <row r="63" spans="1:21" ht="25.5" customHeight="1">
      <c r="A63" s="159">
        <v>1</v>
      </c>
      <c r="B63" s="171" t="s">
        <v>128</v>
      </c>
      <c r="C63" s="142">
        <v>74580</v>
      </c>
      <c r="D63" s="142">
        <v>73080</v>
      </c>
      <c r="E63" s="142">
        <v>1500</v>
      </c>
      <c r="F63" s="142">
        <v>0</v>
      </c>
      <c r="G63" s="142">
        <v>0</v>
      </c>
      <c r="H63" s="142">
        <v>74580</v>
      </c>
      <c r="I63" s="142">
        <v>34000</v>
      </c>
      <c r="J63" s="142">
        <v>10500</v>
      </c>
      <c r="K63" s="142">
        <v>0</v>
      </c>
      <c r="L63" s="142">
        <v>0</v>
      </c>
      <c r="M63" s="142">
        <v>23500</v>
      </c>
      <c r="N63" s="142">
        <v>0</v>
      </c>
      <c r="O63" s="142">
        <v>0</v>
      </c>
      <c r="P63" s="142">
        <v>0</v>
      </c>
      <c r="Q63" s="142">
        <v>0</v>
      </c>
      <c r="R63" s="142">
        <v>40580</v>
      </c>
      <c r="S63" s="142">
        <v>64080</v>
      </c>
      <c r="T63" s="110">
        <f t="shared" si="1"/>
        <v>0.3088235294117647</v>
      </c>
      <c r="U63" s="192"/>
    </row>
    <row r="64" spans="1:21" ht="24.75" customHeight="1">
      <c r="A64" s="140" t="s">
        <v>40</v>
      </c>
      <c r="B64" s="121" t="s">
        <v>129</v>
      </c>
      <c r="C64" s="138">
        <v>1524441.142</v>
      </c>
      <c r="D64" s="138">
        <v>1265061</v>
      </c>
      <c r="E64" s="138">
        <v>259380.14200000005</v>
      </c>
      <c r="F64" s="138">
        <v>200</v>
      </c>
      <c r="G64" s="138">
        <v>0</v>
      </c>
      <c r="H64" s="120">
        <v>1524241.142</v>
      </c>
      <c r="I64" s="143">
        <v>994926.991</v>
      </c>
      <c r="J64" s="138">
        <v>559154.491</v>
      </c>
      <c r="K64" s="138">
        <v>198450</v>
      </c>
      <c r="L64" s="138">
        <v>0</v>
      </c>
      <c r="M64" s="138">
        <v>237322.5</v>
      </c>
      <c r="N64" s="138">
        <v>0</v>
      </c>
      <c r="O64" s="138">
        <v>0</v>
      </c>
      <c r="P64" s="138">
        <v>0</v>
      </c>
      <c r="Q64" s="138">
        <v>0</v>
      </c>
      <c r="R64" s="138">
        <v>529314.151</v>
      </c>
      <c r="S64" s="138">
        <v>766636.651</v>
      </c>
      <c r="T64" s="110">
        <f t="shared" si="1"/>
        <v>0.7614674220854463</v>
      </c>
      <c r="U64" s="205"/>
    </row>
    <row r="65" spans="1:21" ht="45.75" customHeight="1">
      <c r="A65" s="123" t="s">
        <v>74</v>
      </c>
      <c r="B65" s="124" t="s">
        <v>75</v>
      </c>
      <c r="C65" s="153">
        <v>134673.226</v>
      </c>
      <c r="D65" s="153">
        <v>29512</v>
      </c>
      <c r="E65" s="153">
        <v>105161.226</v>
      </c>
      <c r="F65" s="153">
        <v>0</v>
      </c>
      <c r="G65" s="153">
        <v>0</v>
      </c>
      <c r="H65" s="153">
        <v>134673.226</v>
      </c>
      <c r="I65" s="153">
        <v>133423.226</v>
      </c>
      <c r="J65" s="153">
        <v>39563</v>
      </c>
      <c r="K65" s="153">
        <v>0</v>
      </c>
      <c r="L65" s="153">
        <v>0</v>
      </c>
      <c r="M65" s="153">
        <v>93860.226</v>
      </c>
      <c r="N65" s="153">
        <v>0</v>
      </c>
      <c r="O65" s="153">
        <v>0</v>
      </c>
      <c r="P65" s="153">
        <v>0</v>
      </c>
      <c r="Q65" s="153">
        <v>0</v>
      </c>
      <c r="R65" s="153">
        <v>1250</v>
      </c>
      <c r="S65" s="153">
        <v>95110.226</v>
      </c>
      <c r="T65" s="126">
        <f t="shared" si="1"/>
        <v>0.29652258595516195</v>
      </c>
      <c r="U65" s="204">
        <f>SUBTOTAL(9,U66:U67)</f>
        <v>0</v>
      </c>
    </row>
    <row r="66" spans="1:21" ht="22.5" customHeight="1">
      <c r="A66" s="159">
        <v>1</v>
      </c>
      <c r="B66" s="171" t="s">
        <v>130</v>
      </c>
      <c r="C66" s="176">
        <v>79722</v>
      </c>
      <c r="D66" s="176">
        <v>29512</v>
      </c>
      <c r="E66" s="176">
        <v>50210</v>
      </c>
      <c r="F66" s="176">
        <v>0</v>
      </c>
      <c r="G66" s="176">
        <v>0</v>
      </c>
      <c r="H66" s="176">
        <v>79722</v>
      </c>
      <c r="I66" s="176">
        <v>78472</v>
      </c>
      <c r="J66" s="176">
        <v>10362</v>
      </c>
      <c r="K66" s="176">
        <v>0</v>
      </c>
      <c r="L66" s="176">
        <v>0</v>
      </c>
      <c r="M66" s="176">
        <v>68110</v>
      </c>
      <c r="N66" s="176">
        <v>0</v>
      </c>
      <c r="O66" s="176">
        <v>0</v>
      </c>
      <c r="P66" s="176">
        <v>0</v>
      </c>
      <c r="Q66" s="176">
        <v>0</v>
      </c>
      <c r="R66" s="176">
        <v>1250</v>
      </c>
      <c r="S66" s="176">
        <v>69360</v>
      </c>
      <c r="T66" s="110">
        <f t="shared" si="1"/>
        <v>0.13204709960240596</v>
      </c>
      <c r="U66" s="192"/>
    </row>
    <row r="67" spans="1:21" ht="24.75" customHeight="1">
      <c r="A67" s="140" t="s">
        <v>40</v>
      </c>
      <c r="B67" s="121" t="s">
        <v>131</v>
      </c>
      <c r="C67" s="138">
        <v>54951.226</v>
      </c>
      <c r="D67" s="138">
        <v>0</v>
      </c>
      <c r="E67" s="138">
        <v>54951.226</v>
      </c>
      <c r="F67" s="138">
        <v>0</v>
      </c>
      <c r="G67" s="138">
        <v>0</v>
      </c>
      <c r="H67" s="120">
        <v>54951.226</v>
      </c>
      <c r="I67" s="154">
        <v>54951.225999999995</v>
      </c>
      <c r="J67" s="138">
        <v>29201</v>
      </c>
      <c r="K67" s="138">
        <v>0</v>
      </c>
      <c r="L67" s="138">
        <v>0</v>
      </c>
      <c r="M67" s="138">
        <v>25750.226</v>
      </c>
      <c r="N67" s="138">
        <v>0</v>
      </c>
      <c r="O67" s="138">
        <v>0</v>
      </c>
      <c r="P67" s="138">
        <v>0</v>
      </c>
      <c r="Q67" s="138">
        <v>0</v>
      </c>
      <c r="R67" s="138">
        <v>0</v>
      </c>
      <c r="S67" s="138">
        <v>25750.226</v>
      </c>
      <c r="T67" s="110">
        <f t="shared" si="1"/>
        <v>0.5313985169320882</v>
      </c>
      <c r="U67" s="205"/>
    </row>
    <row r="68" spans="1:21" ht="45" customHeight="1">
      <c r="A68" s="123" t="s">
        <v>76</v>
      </c>
      <c r="B68" s="124" t="s">
        <v>77</v>
      </c>
      <c r="C68" s="153">
        <v>176300</v>
      </c>
      <c r="D68" s="153">
        <v>79400</v>
      </c>
      <c r="E68" s="153">
        <v>96900</v>
      </c>
      <c r="F68" s="153">
        <v>0</v>
      </c>
      <c r="G68" s="153">
        <v>0</v>
      </c>
      <c r="H68" s="153">
        <v>176300</v>
      </c>
      <c r="I68" s="153">
        <v>96900</v>
      </c>
      <c r="J68" s="153">
        <v>82200</v>
      </c>
      <c r="K68" s="153">
        <v>0</v>
      </c>
      <c r="L68" s="153">
        <v>0</v>
      </c>
      <c r="M68" s="153">
        <v>14700</v>
      </c>
      <c r="N68" s="153">
        <v>0</v>
      </c>
      <c r="O68" s="153">
        <v>0</v>
      </c>
      <c r="P68" s="153">
        <v>0</v>
      </c>
      <c r="Q68" s="153">
        <v>0</v>
      </c>
      <c r="R68" s="153">
        <v>79400</v>
      </c>
      <c r="S68" s="153">
        <v>94100</v>
      </c>
      <c r="T68" s="126">
        <f t="shared" si="1"/>
        <v>0.848297213622291</v>
      </c>
      <c r="U68" s="204">
        <f>SUBTOTAL(9,U69:U70)</f>
        <v>0</v>
      </c>
    </row>
    <row r="69" spans="1:21" ht="24.75" customHeight="1">
      <c r="A69" s="159">
        <v>1</v>
      </c>
      <c r="B69" s="171" t="s">
        <v>132</v>
      </c>
      <c r="C69" s="176">
        <v>70900</v>
      </c>
      <c r="D69" s="176">
        <v>69400</v>
      </c>
      <c r="E69" s="176">
        <v>1500</v>
      </c>
      <c r="F69" s="176">
        <v>0</v>
      </c>
      <c r="G69" s="176">
        <v>0</v>
      </c>
      <c r="H69" s="176">
        <v>70900</v>
      </c>
      <c r="I69" s="176">
        <v>1500</v>
      </c>
      <c r="J69" s="176">
        <v>1500</v>
      </c>
      <c r="K69" s="176">
        <v>0</v>
      </c>
      <c r="L69" s="176">
        <v>0</v>
      </c>
      <c r="M69" s="176">
        <v>0</v>
      </c>
      <c r="N69" s="176">
        <v>0</v>
      </c>
      <c r="O69" s="176">
        <v>0</v>
      </c>
      <c r="P69" s="176">
        <v>0</v>
      </c>
      <c r="Q69" s="176">
        <v>0</v>
      </c>
      <c r="R69" s="176">
        <v>69400</v>
      </c>
      <c r="S69" s="176">
        <v>69400</v>
      </c>
      <c r="T69" s="155">
        <f t="shared" si="1"/>
        <v>1</v>
      </c>
      <c r="U69" s="192"/>
    </row>
    <row r="70" spans="1:21" ht="24.75" customHeight="1">
      <c r="A70" s="174" t="s">
        <v>40</v>
      </c>
      <c r="B70" s="156" t="s">
        <v>133</v>
      </c>
      <c r="C70" s="157">
        <v>105400</v>
      </c>
      <c r="D70" s="157">
        <v>10000</v>
      </c>
      <c r="E70" s="157">
        <v>95400</v>
      </c>
      <c r="F70" s="157">
        <v>0</v>
      </c>
      <c r="G70" s="157">
        <v>0</v>
      </c>
      <c r="H70" s="157">
        <v>105400</v>
      </c>
      <c r="I70" s="157">
        <v>95400</v>
      </c>
      <c r="J70" s="157">
        <v>80700</v>
      </c>
      <c r="K70" s="157">
        <v>0</v>
      </c>
      <c r="L70" s="157">
        <v>0</v>
      </c>
      <c r="M70" s="157">
        <v>14700</v>
      </c>
      <c r="N70" s="157">
        <v>0</v>
      </c>
      <c r="O70" s="157">
        <v>0</v>
      </c>
      <c r="P70" s="157">
        <v>0</v>
      </c>
      <c r="Q70" s="157">
        <v>0</v>
      </c>
      <c r="R70" s="157">
        <v>10000</v>
      </c>
      <c r="S70" s="157">
        <v>24700</v>
      </c>
      <c r="T70" s="175">
        <f t="shared" si="1"/>
        <v>0.8459119496855346</v>
      </c>
      <c r="U70" s="111"/>
    </row>
    <row r="71" spans="1:20" s="17" customFormat="1" ht="29.25" customHeight="1">
      <c r="A71" s="219"/>
      <c r="B71" s="219"/>
      <c r="C71" s="219"/>
      <c r="D71" s="219"/>
      <c r="E71" s="219"/>
      <c r="F71" s="44"/>
      <c r="G71" s="24"/>
      <c r="H71" s="24"/>
      <c r="I71" s="24"/>
      <c r="J71" s="24"/>
      <c r="K71" s="24"/>
      <c r="L71" s="24"/>
      <c r="M71" s="24"/>
      <c r="N71" s="24"/>
      <c r="O71" s="230" t="str">
        <f>'Thong tin'!B8</f>
        <v>Kon Tum, ngày 03 tháng 02 năm 2020</v>
      </c>
      <c r="P71" s="230"/>
      <c r="Q71" s="230"/>
      <c r="R71" s="230"/>
      <c r="S71" s="230"/>
      <c r="T71" s="230"/>
    </row>
    <row r="72" spans="1:20" s="45" customFormat="1" ht="19.5" customHeight="1">
      <c r="A72" s="25"/>
      <c r="B72" s="231" t="s">
        <v>5</v>
      </c>
      <c r="C72" s="231"/>
      <c r="D72" s="231"/>
      <c r="E72" s="231"/>
      <c r="F72" s="26"/>
      <c r="G72" s="26"/>
      <c r="H72" s="26"/>
      <c r="I72" s="26"/>
      <c r="J72" s="26"/>
      <c r="K72" s="26"/>
      <c r="L72" s="26"/>
      <c r="M72" s="26"/>
      <c r="N72" s="26"/>
      <c r="O72" s="232" t="str">
        <f>'Thong tin'!B7</f>
        <v>CỤC TRƯỞNG
</v>
      </c>
      <c r="P72" s="232"/>
      <c r="Q72" s="232"/>
      <c r="R72" s="232"/>
      <c r="S72" s="232"/>
      <c r="T72" s="232"/>
    </row>
    <row r="73" spans="1:20" s="45" customFormat="1" ht="19.5" customHeight="1">
      <c r="A73" s="25"/>
      <c r="B73" s="26"/>
      <c r="C73" s="26"/>
      <c r="D73" s="26"/>
      <c r="E73" s="26"/>
      <c r="F73" s="26"/>
      <c r="G73" s="26"/>
      <c r="H73" s="26"/>
      <c r="I73" s="26"/>
      <c r="J73" s="26"/>
      <c r="K73" s="26"/>
      <c r="L73" s="26"/>
      <c r="M73" s="26"/>
      <c r="N73" s="26"/>
      <c r="O73" s="58"/>
      <c r="P73" s="58"/>
      <c r="Q73" s="58"/>
      <c r="R73" s="58"/>
      <c r="S73" s="58"/>
      <c r="T73" s="58"/>
    </row>
    <row r="74" spans="1:20" s="45" customFormat="1" ht="19.5" customHeight="1">
      <c r="A74" s="25"/>
      <c r="B74" s="26"/>
      <c r="C74" s="26"/>
      <c r="D74" s="26"/>
      <c r="E74" s="26"/>
      <c r="F74" s="26"/>
      <c r="G74" s="26"/>
      <c r="H74" s="26"/>
      <c r="I74" s="26"/>
      <c r="J74" s="26"/>
      <c r="K74" s="26"/>
      <c r="L74" s="26"/>
      <c r="M74" s="26"/>
      <c r="N74" s="26"/>
      <c r="O74" s="58"/>
      <c r="P74" s="58"/>
      <c r="Q74" s="58"/>
      <c r="R74" s="58"/>
      <c r="S74" s="58"/>
      <c r="T74" s="58"/>
    </row>
    <row r="75" spans="1:20" s="45" customFormat="1" ht="19.5" customHeight="1">
      <c r="A75" s="25"/>
      <c r="B75" s="26"/>
      <c r="C75" s="26"/>
      <c r="D75" s="26"/>
      <c r="E75" s="26"/>
      <c r="F75" s="26"/>
      <c r="G75" s="26"/>
      <c r="H75" s="26"/>
      <c r="I75" s="26"/>
      <c r="J75" s="26"/>
      <c r="K75" s="26"/>
      <c r="L75" s="26"/>
      <c r="M75" s="26"/>
      <c r="N75" s="26"/>
      <c r="O75" s="58"/>
      <c r="P75" s="58"/>
      <c r="Q75" s="58"/>
      <c r="R75" s="58"/>
      <c r="S75" s="58"/>
      <c r="T75" s="58"/>
    </row>
    <row r="76" spans="1:20" s="45" customFormat="1" ht="19.5" customHeight="1">
      <c r="A76" s="25"/>
      <c r="B76" s="26"/>
      <c r="C76" s="26"/>
      <c r="D76" s="26"/>
      <c r="E76" s="26"/>
      <c r="F76" s="26"/>
      <c r="G76" s="26"/>
      <c r="H76" s="26"/>
      <c r="I76" s="26"/>
      <c r="J76" s="26"/>
      <c r="K76" s="26"/>
      <c r="L76" s="26"/>
      <c r="M76" s="26"/>
      <c r="N76" s="26"/>
      <c r="O76" s="58"/>
      <c r="P76" s="58"/>
      <c r="Q76" s="58"/>
      <c r="R76" s="58"/>
      <c r="S76" s="58"/>
      <c r="T76" s="58"/>
    </row>
    <row r="77" spans="1:20" ht="18.75">
      <c r="A77" s="12"/>
      <c r="B77" s="27"/>
      <c r="C77" s="27"/>
      <c r="D77" s="27"/>
      <c r="E77" s="13"/>
      <c r="F77" s="13"/>
      <c r="G77" s="13"/>
      <c r="H77" s="13"/>
      <c r="I77" s="13"/>
      <c r="J77" s="13"/>
      <c r="K77" s="13"/>
      <c r="L77" s="13"/>
      <c r="M77" s="13"/>
      <c r="N77" s="13"/>
      <c r="O77" s="13"/>
      <c r="P77" s="13"/>
      <c r="Q77" s="13"/>
      <c r="R77" s="13"/>
      <c r="S77" s="13"/>
      <c r="T77" s="13"/>
    </row>
    <row r="78" spans="1:20" ht="18.75">
      <c r="A78" s="12"/>
      <c r="B78" s="12"/>
      <c r="C78" s="12"/>
      <c r="D78" s="13"/>
      <c r="E78" s="13"/>
      <c r="F78" s="13"/>
      <c r="G78" s="13"/>
      <c r="H78" s="13"/>
      <c r="I78" s="13"/>
      <c r="J78" s="13"/>
      <c r="K78" s="13"/>
      <c r="L78" s="13"/>
      <c r="M78" s="13"/>
      <c r="N78" s="13"/>
      <c r="O78" s="13"/>
      <c r="P78" s="13"/>
      <c r="Q78" s="13"/>
      <c r="R78" s="13"/>
      <c r="S78" s="12"/>
      <c r="T78" s="12"/>
    </row>
    <row r="79" spans="1:20" ht="18.75">
      <c r="A79" s="11"/>
      <c r="B79" s="216" t="str">
        <f>'Thong tin'!B5</f>
        <v>Phạm Anh Vũ</v>
      </c>
      <c r="C79" s="216"/>
      <c r="D79" s="216"/>
      <c r="E79" s="216"/>
      <c r="F79" s="11"/>
      <c r="G79" s="11"/>
      <c r="H79" s="11"/>
      <c r="I79" s="11"/>
      <c r="J79" s="11"/>
      <c r="K79" s="11"/>
      <c r="L79" s="11"/>
      <c r="M79" s="11"/>
      <c r="N79" s="11"/>
      <c r="O79" s="216" t="str">
        <f>'Thong tin'!B6</f>
        <v>Cao Minh Hoàng Tùng</v>
      </c>
      <c r="P79" s="216"/>
      <c r="Q79" s="216"/>
      <c r="R79" s="216"/>
      <c r="S79" s="216"/>
      <c r="T79" s="216"/>
    </row>
    <row r="80" spans="2:20" ht="1.5" customHeight="1">
      <c r="B80" s="239"/>
      <c r="C80" s="239"/>
      <c r="D80" s="239"/>
      <c r="E80" s="239"/>
      <c r="P80" s="239"/>
      <c r="Q80" s="239"/>
      <c r="R80" s="239"/>
      <c r="S80" s="239"/>
      <c r="T80" s="240"/>
    </row>
    <row r="85" ht="15.75">
      <c r="F85" s="92"/>
    </row>
  </sheetData>
  <sheetProtection/>
  <mergeCells count="35">
    <mergeCell ref="E1:P1"/>
    <mergeCell ref="A2:D2"/>
    <mergeCell ref="E2:P2"/>
    <mergeCell ref="Q2:T2"/>
    <mergeCell ref="Q4:T4"/>
    <mergeCell ref="Q5:T5"/>
    <mergeCell ref="A3:D3"/>
    <mergeCell ref="E3:P3"/>
    <mergeCell ref="S6:S9"/>
    <mergeCell ref="D8:D9"/>
    <mergeCell ref="E8:E9"/>
    <mergeCell ref="I8:I9"/>
    <mergeCell ref="J8:Q8"/>
    <mergeCell ref="C7:C9"/>
    <mergeCell ref="D7:E7"/>
    <mergeCell ref="B80:E80"/>
    <mergeCell ref="P80:T80"/>
    <mergeCell ref="B72:E72"/>
    <mergeCell ref="O72:T72"/>
    <mergeCell ref="O71:T71"/>
    <mergeCell ref="H7:H9"/>
    <mergeCell ref="I7:Q7"/>
    <mergeCell ref="R7:R9"/>
    <mergeCell ref="A6:B9"/>
    <mergeCell ref="C6:E6"/>
    <mergeCell ref="U6:U9"/>
    <mergeCell ref="A10:B10"/>
    <mergeCell ref="A11:B11"/>
    <mergeCell ref="A71:E71"/>
    <mergeCell ref="B79:E79"/>
    <mergeCell ref="O79:T79"/>
    <mergeCell ref="G6:G9"/>
    <mergeCell ref="H6:R6"/>
    <mergeCell ref="F6:F9"/>
    <mergeCell ref="T6:T9"/>
  </mergeCells>
  <printOptions/>
  <pageMargins left="0.2" right="0" top="0.29" bottom="0.42" header="0.511811023622047" footer="0.2"/>
  <pageSetup horizontalDpi="600" verticalDpi="600" orientation="landscape" paperSize="9" scale="76" r:id="rId2"/>
  <headerFooter alignWithMargins="0">
    <oddFooter>&amp;CPage &amp;P</oddFooter>
  </headerFooter>
  <ignoredErrors>
    <ignoredError sqref="T11 T12 T23 T24 T33 T40:T43 T49:T57 T62:T68"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hai nam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 nam</dc:creator>
  <cp:keywords/>
  <dc:description/>
  <cp:lastModifiedBy>DELL</cp:lastModifiedBy>
  <cp:lastPrinted>2020-02-04T01:18:30Z</cp:lastPrinted>
  <dcterms:created xsi:type="dcterms:W3CDTF">2005-11-04T11:36:55Z</dcterms:created>
  <dcterms:modified xsi:type="dcterms:W3CDTF">2020-02-04T01:18:37Z</dcterms:modified>
  <cp:category/>
  <cp:version/>
  <cp:contentType/>
  <cp:contentStatus/>
</cp:coreProperties>
</file>